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45" windowWidth="9915" windowHeight="8340" activeTab="0"/>
  </bookViews>
  <sheets>
    <sheet name="Chart" sheetId="1" r:id="rId1"/>
    <sheet name="Stimulus and Unemployment" sheetId="2" r:id="rId2"/>
    <sheet name="BLS Data Series" sheetId="3" r:id="rId3"/>
    <sheet name="BLS Data Series (2) LaborForce" sheetId="4" r:id="rId4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B14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5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6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7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8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19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0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1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2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23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</commentList>
</comments>
</file>

<file path=xl/sharedStrings.xml><?xml version="1.0" encoding="utf-8"?>
<sst xmlns="http://schemas.openxmlformats.org/spreadsheetml/2006/main" count="95" uniqueCount="51">
  <si>
    <t>http://www.whitehouse.gov/sites/default/files/omb/assets/fy2010_new_era/A_New_Era_of_Responsibility2.pdf</t>
  </si>
  <si>
    <t>Unemployment Rate</t>
  </si>
  <si>
    <t>2010 Budget</t>
  </si>
  <si>
    <t xml:space="preserve"> Source:</t>
  </si>
  <si>
    <t>Actual Unemployment</t>
  </si>
  <si>
    <t>Oct*-09</t>
  </si>
  <si>
    <t>President's 2010 Budget Estimation</t>
  </si>
  <si>
    <t>President's</t>
  </si>
  <si>
    <t>BLS Actual Unemployment</t>
  </si>
  <si>
    <t>Source:</t>
  </si>
  <si>
    <t>http://data.bls.gov/timeseries/LNS14000000</t>
  </si>
  <si>
    <t xml:space="preserve">Source: </t>
  </si>
  <si>
    <t>Year</t>
  </si>
  <si>
    <t>Labor Force Statistics from the Current Population Survey</t>
  </si>
  <si>
    <t>Original Data Value</t>
  </si>
  <si>
    <t>Series Id:</t>
  </si>
  <si>
    <t>LNS11000000</t>
  </si>
  <si>
    <t>Seasonally Adjusted</t>
  </si>
  <si>
    <t>Series title:</t>
  </si>
  <si>
    <t>(Seas) Civilian Labor Force Level</t>
  </si>
  <si>
    <t>Labor force status:</t>
  </si>
  <si>
    <t>Civilian labor force</t>
  </si>
  <si>
    <t>Type of data:</t>
  </si>
  <si>
    <t>Number in thousands</t>
  </si>
  <si>
    <t>Age:</t>
  </si>
  <si>
    <t>16 years and over</t>
  </si>
  <si>
    <t>Years:</t>
  </si>
  <si>
    <t>2002 to 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</si>
  <si>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</si>
  <si>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</si>
  <si>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</si>
  <si>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</si>
  <si>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</si>
  <si>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</si>
  <si>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</si>
  <si>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</si>
  <si>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</si>
  <si>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</si>
  <si>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</si>
  <si>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</si>
  <si>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</si>
  <si>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Annual Rate</t>
  </si>
  <si>
    <t>Unemployed Persons (in thousands)</t>
  </si>
  <si>
    <t>Actual</t>
  </si>
  <si>
    <t>Presidents</t>
  </si>
  <si>
    <t>Difference Rate</t>
  </si>
  <si>
    <t>Difference</t>
  </si>
  <si>
    <t>Percent or rate</t>
  </si>
  <si>
    <t>Unemployment rate</t>
  </si>
  <si>
    <t>(Seas) Unemployment Rate</t>
  </si>
  <si>
    <t>LNS14000000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</si>
</sst>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[$-409]mmm\-yy;@"/>
    <numFmt numFmtId="166" formatCode="#0"/>
    <numFmt numFmtId="167" formatCode="0.0"/>
    <numFmt numFmtId="168" formatCode="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man Old Style"/>
      <family val="1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5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6">
      <alignment/>
      <protection/>
    </xf>
    <xf numFmtId="14" fontId="2" fillId="0" borderId="0" xfId="56" applyNumberFormat="1">
      <alignment/>
      <protection/>
    </xf>
    <xf numFmtId="0" fontId="2" fillId="0" borderId="10" xfId="56" applyBorder="1">
      <alignment/>
      <protection/>
    </xf>
    <xf numFmtId="14" fontId="2" fillId="0" borderId="0" xfId="56" applyNumberFormat="1" applyAlignment="1">
      <alignment wrapText="1"/>
      <protection/>
    </xf>
    <xf numFmtId="0" fontId="4" fillId="0" borderId="0" xfId="56" applyFont="1">
      <alignment/>
      <protection/>
    </xf>
    <xf numFmtId="0" fontId="2" fillId="33" borderId="0" xfId="56" applyFill="1">
      <alignment/>
      <protection/>
    </xf>
    <xf numFmtId="0" fontId="2" fillId="0" borderId="0" xfId="56" applyFill="1">
      <alignment/>
      <protection/>
    </xf>
    <xf numFmtId="0" fontId="2" fillId="0" borderId="0" xfId="56" applyFill="1" applyBorder="1">
      <alignment/>
      <protection/>
    </xf>
    <xf numFmtId="0" fontId="2" fillId="0" borderId="10" xfId="56" applyFill="1" applyBorder="1">
      <alignment/>
      <protection/>
    </xf>
    <xf numFmtId="165" fontId="2" fillId="0" borderId="10" xfId="56" applyNumberFormat="1" applyFill="1" applyBorder="1">
      <alignment/>
      <protection/>
    </xf>
    <xf numFmtId="0" fontId="44" fillId="0" borderId="10" xfId="52" applyBorder="1" applyAlignment="1" applyProtection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0" xfId="56" applyBorder="1">
      <alignment/>
      <protection/>
    </xf>
    <xf numFmtId="0" fontId="2" fillId="0" borderId="14" xfId="56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>
      <alignment/>
      <protection/>
    </xf>
    <xf numFmtId="0" fontId="2" fillId="0" borderId="17" xfId="56" applyBorder="1">
      <alignment/>
      <protection/>
    </xf>
    <xf numFmtId="0" fontId="2" fillId="0" borderId="13" xfId="56" applyFill="1" applyBorder="1">
      <alignment/>
      <protection/>
    </xf>
    <xf numFmtId="0" fontId="2" fillId="0" borderId="15" xfId="56" applyFill="1" applyBorder="1">
      <alignment/>
      <protection/>
    </xf>
    <xf numFmtId="0" fontId="2" fillId="0" borderId="18" xfId="56" applyFill="1" applyBorder="1">
      <alignment/>
      <protection/>
    </xf>
    <xf numFmtId="0" fontId="3" fillId="0" borderId="13" xfId="56" applyFont="1" applyFill="1" applyBorder="1" applyAlignment="1">
      <alignment wrapText="1"/>
      <protection/>
    </xf>
    <xf numFmtId="0" fontId="2" fillId="34" borderId="19" xfId="56" applyFill="1" applyBorder="1">
      <alignment/>
      <protection/>
    </xf>
    <xf numFmtId="0" fontId="2" fillId="34" borderId="10" xfId="56" applyFill="1" applyBorder="1">
      <alignment/>
      <protection/>
    </xf>
    <xf numFmtId="0" fontId="2" fillId="35" borderId="18" xfId="56" applyFill="1" applyBorder="1">
      <alignment/>
      <protection/>
    </xf>
    <xf numFmtId="0" fontId="2" fillId="35" borderId="11" xfId="56" applyFill="1" applyBorder="1">
      <alignment/>
      <protection/>
    </xf>
    <xf numFmtId="0" fontId="2" fillId="35" borderId="13" xfId="56" applyFill="1" applyBorder="1">
      <alignment/>
      <protection/>
    </xf>
    <xf numFmtId="0" fontId="2" fillId="35" borderId="0" xfId="56" applyFill="1" applyBorder="1">
      <alignment/>
      <protection/>
    </xf>
    <xf numFmtId="0" fontId="2" fillId="35" borderId="14" xfId="56" applyFill="1" applyBorder="1">
      <alignment/>
      <protection/>
    </xf>
    <xf numFmtId="0" fontId="2" fillId="9" borderId="0" xfId="56" applyFill="1">
      <alignment/>
      <protection/>
    </xf>
    <xf numFmtId="0" fontId="5" fillId="9" borderId="0" xfId="56" applyFont="1" applyFill="1">
      <alignment/>
      <protection/>
    </xf>
    <xf numFmtId="0" fontId="2" fillId="0" borderId="18" xfId="56" applyBorder="1">
      <alignment/>
      <protection/>
    </xf>
    <xf numFmtId="0" fontId="44" fillId="0" borderId="16" xfId="52" applyBorder="1" applyAlignment="1" applyProtection="1">
      <alignment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13" xfId="56" applyNumberFormat="1" applyFont="1" applyFill="1" applyBorder="1">
      <alignment/>
      <protection/>
    </xf>
    <xf numFmtId="164" fontId="3" fillId="0" borderId="13" xfId="56" applyNumberFormat="1" applyFont="1" applyFill="1" applyBorder="1">
      <alignment/>
      <protection/>
    </xf>
    <xf numFmtId="0" fontId="3" fillId="0" borderId="13" xfId="56" applyFont="1" applyFill="1" applyBorder="1">
      <alignment/>
      <protection/>
    </xf>
    <xf numFmtId="0" fontId="3" fillId="0" borderId="13" xfId="56" applyFont="1" applyFill="1" applyBorder="1" applyAlignment="1">
      <alignment horizontal="left"/>
      <protection/>
    </xf>
    <xf numFmtId="0" fontId="3" fillId="0" borderId="0" xfId="56" applyFont="1" applyAlignment="1">
      <alignment wrapText="1"/>
      <protection/>
    </xf>
    <xf numFmtId="0" fontId="44" fillId="9" borderId="0" xfId="52" applyFill="1" applyAlignment="1" applyProtection="1">
      <alignment/>
      <protection/>
    </xf>
    <xf numFmtId="0" fontId="5" fillId="0" borderId="0" xfId="56" applyFont="1" applyFill="1">
      <alignment/>
      <protection/>
    </xf>
    <xf numFmtId="0" fontId="44" fillId="0" borderId="0" xfId="52" applyAlignment="1" applyProtection="1">
      <alignment/>
      <protection/>
    </xf>
    <xf numFmtId="0" fontId="2" fillId="0" borderId="10" xfId="56" applyFill="1" applyBorder="1" applyAlignment="1">
      <alignment wrapText="1"/>
      <protection/>
    </xf>
    <xf numFmtId="2" fontId="2" fillId="0" borderId="10" xfId="56" applyNumberFormat="1" applyFill="1" applyBorder="1">
      <alignment/>
      <protection/>
    </xf>
    <xf numFmtId="165" fontId="2" fillId="0" borderId="10" xfId="56" applyNumberFormat="1" applyFont="1" applyFill="1" applyBorder="1">
      <alignment/>
      <protection/>
    </xf>
    <xf numFmtId="165" fontId="2" fillId="0" borderId="0" xfId="56" applyNumberFormat="1" applyFill="1" applyBorder="1">
      <alignment/>
      <protection/>
    </xf>
    <xf numFmtId="0" fontId="2" fillId="0" borderId="20" xfId="56" applyFill="1" applyBorder="1">
      <alignment/>
      <protection/>
    </xf>
    <xf numFmtId="0" fontId="2" fillId="33" borderId="12" xfId="56" applyFill="1" applyBorder="1">
      <alignment/>
      <protection/>
    </xf>
    <xf numFmtId="0" fontId="2" fillId="33" borderId="17" xfId="56" applyFill="1" applyBorder="1">
      <alignment/>
      <protection/>
    </xf>
    <xf numFmtId="2" fontId="2" fillId="0" borderId="0" xfId="56" applyNumberFormat="1" applyFill="1" applyBorder="1">
      <alignment/>
      <protection/>
    </xf>
    <xf numFmtId="9" fontId="2" fillId="0" borderId="0" xfId="61" applyFont="1" applyAlignment="1">
      <alignment/>
    </xf>
    <xf numFmtId="165" fontId="2" fillId="0" borderId="21" xfId="56" applyNumberFormat="1" applyFont="1" applyFill="1" applyBorder="1">
      <alignment/>
      <protection/>
    </xf>
    <xf numFmtId="0" fontId="2" fillId="33" borderId="10" xfId="56" applyFill="1" applyBorder="1">
      <alignment/>
      <protection/>
    </xf>
    <xf numFmtId="2" fontId="44" fillId="0" borderId="0" xfId="52" applyNumberFormat="1" applyFill="1" applyBorder="1" applyAlignment="1" applyProtection="1">
      <alignment/>
      <protection/>
    </xf>
    <xf numFmtId="0" fontId="7" fillId="0" borderId="0" xfId="56" applyFont="1" applyAlignment="1">
      <alignment horizontal="left" vertical="top" wrapText="1"/>
      <protection/>
    </xf>
    <xf numFmtId="0" fontId="7" fillId="0" borderId="22" xfId="56" applyFont="1" applyBorder="1" applyAlignment="1">
      <alignment horizontal="center" wrapText="1"/>
      <protection/>
    </xf>
    <xf numFmtId="0" fontId="7" fillId="0" borderId="0" xfId="56" applyFont="1" applyAlignment="1">
      <alignment horizontal="left"/>
      <protection/>
    </xf>
    <xf numFmtId="166" fontId="8" fillId="0" borderId="0" xfId="56" applyNumberFormat="1" applyFont="1" applyAlignment="1">
      <alignment horizontal="right"/>
      <protection/>
    </xf>
    <xf numFmtId="166" fontId="52" fillId="0" borderId="0" xfId="56" applyNumberFormat="1" applyFont="1">
      <alignment/>
      <protection/>
    </xf>
    <xf numFmtId="167" fontId="2" fillId="0" borderId="0" xfId="56" applyNumberFormat="1">
      <alignment/>
      <protection/>
    </xf>
    <xf numFmtId="0" fontId="52" fillId="0" borderId="0" xfId="56" applyFont="1" applyAlignment="1">
      <alignment horizontal="left" vertical="top" wrapText="1"/>
      <protection/>
    </xf>
    <xf numFmtId="0" fontId="52" fillId="0" borderId="0" xfId="56" applyFont="1">
      <alignment/>
      <protection/>
    </xf>
    <xf numFmtId="0" fontId="8" fillId="0" borderId="0" xfId="56" applyFont="1" applyAlignment="1">
      <alignment horizontal="left" vertical="top" wrapText="1"/>
      <protection/>
    </xf>
    <xf numFmtId="0" fontId="2" fillId="0" borderId="0" xfId="56">
      <alignment/>
      <protection/>
    </xf>
    <xf numFmtId="0" fontId="8" fillId="0" borderId="0" xfId="56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left" vertical="top" wrapText="1"/>
      <protection/>
    </xf>
    <xf numFmtId="168" fontId="8" fillId="0" borderId="0" xfId="56" applyNumberFormat="1" applyFont="1" applyAlignment="1">
      <alignment horizontal="right"/>
      <protection/>
    </xf>
    <xf numFmtId="0" fontId="53" fillId="0" borderId="0" xfId="56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President's Estimates Versus Actual Unemployment After Stimulus</a:t>
            </a:r>
          </a:p>
        </c:rich>
      </c:tx>
      <c:layout>
        <c:manualLayout>
          <c:xMode val="factor"/>
          <c:yMode val="factor"/>
          <c:x val="0.0022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2975"/>
          <c:w val="0.9225"/>
          <c:h val="0.741"/>
        </c:manualLayout>
      </c:layout>
      <c:barChart>
        <c:barDir val="col"/>
        <c:grouping val="clustered"/>
        <c:varyColors val="0"/>
        <c:ser>
          <c:idx val="1"/>
          <c:order val="0"/>
          <c:tx>
            <c:v>Actual Unemployment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Unemployment'!$E$10:$E$46</c:f>
              <c:numCache>
                <c:ptCount val="37"/>
                <c:pt idx="0">
                  <c:v>7.8</c:v>
                </c:pt>
                <c:pt idx="1">
                  <c:v>8.3</c:v>
                </c:pt>
                <c:pt idx="2">
                  <c:v>8.7</c:v>
                </c:pt>
                <c:pt idx="3">
                  <c:v>8.9</c:v>
                </c:pt>
                <c:pt idx="4">
                  <c:v>9.4</c:v>
                </c:pt>
                <c:pt idx="5">
                  <c:v>9.5</c:v>
                </c:pt>
                <c:pt idx="6">
                  <c:v>9.5</c:v>
                </c:pt>
                <c:pt idx="7">
                  <c:v>9.6</c:v>
                </c:pt>
                <c:pt idx="8">
                  <c:v>9.8</c:v>
                </c:pt>
                <c:pt idx="9">
                  <c:v>10</c:v>
                </c:pt>
                <c:pt idx="10">
                  <c:v>9.9</c:v>
                </c:pt>
                <c:pt idx="11">
                  <c:v>9.9</c:v>
                </c:pt>
                <c:pt idx="12">
                  <c:v>9.7</c:v>
                </c:pt>
                <c:pt idx="13">
                  <c:v>9.8</c:v>
                </c:pt>
                <c:pt idx="14">
                  <c:v>9.8</c:v>
                </c:pt>
                <c:pt idx="15">
                  <c:v>9.9</c:v>
                </c:pt>
                <c:pt idx="16">
                  <c:v>9.6</c:v>
                </c:pt>
                <c:pt idx="17">
                  <c:v>9.4</c:v>
                </c:pt>
                <c:pt idx="18">
                  <c:v>9.5</c:v>
                </c:pt>
                <c:pt idx="19">
                  <c:v>9.6</c:v>
                </c:pt>
                <c:pt idx="20">
                  <c:v>9.5</c:v>
                </c:pt>
                <c:pt idx="21">
                  <c:v>9.5</c:v>
                </c:pt>
                <c:pt idx="22">
                  <c:v>9.8</c:v>
                </c:pt>
                <c:pt idx="23">
                  <c:v>9.4</c:v>
                </c:pt>
                <c:pt idx="24">
                  <c:v>9.1</c:v>
                </c:pt>
                <c:pt idx="25">
                  <c:v>9</c:v>
                </c:pt>
                <c:pt idx="26">
                  <c:v>8.9</c:v>
                </c:pt>
                <c:pt idx="27">
                  <c:v>9</c:v>
                </c:pt>
                <c:pt idx="28">
                  <c:v>9</c:v>
                </c:pt>
                <c:pt idx="29">
                  <c:v>9.1</c:v>
                </c:pt>
                <c:pt idx="30">
                  <c:v>9.1</c:v>
                </c:pt>
                <c:pt idx="31">
                  <c:v>9.1</c:v>
                </c:pt>
                <c:pt idx="32">
                  <c:v>9</c:v>
                </c:pt>
                <c:pt idx="33">
                  <c:v>8.9</c:v>
                </c:pt>
                <c:pt idx="34">
                  <c:v>8.7</c:v>
                </c:pt>
                <c:pt idx="35">
                  <c:v>8.5</c:v>
                </c:pt>
                <c:pt idx="36">
                  <c:v>8.3</c:v>
                </c:pt>
              </c:numCache>
            </c:numRef>
          </c:val>
        </c:ser>
        <c:ser>
          <c:idx val="2"/>
          <c:order val="1"/>
          <c:tx>
            <c:v>President's Estimated Unemployment with Stimulus Plan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Unemployment'!$F$10:$F$46</c:f>
              <c:numCache>
                <c:ptCount val="37"/>
                <c:pt idx="2">
                  <c:v>8.1</c:v>
                </c:pt>
                <c:pt idx="3">
                  <c:v>8.1</c:v>
                </c:pt>
                <c:pt idx="4">
                  <c:v>8.1</c:v>
                </c:pt>
                <c:pt idx="5">
                  <c:v>8.1</c:v>
                </c:pt>
                <c:pt idx="6">
                  <c:v>8.1</c:v>
                </c:pt>
                <c:pt idx="7">
                  <c:v>8.1</c:v>
                </c:pt>
                <c:pt idx="8">
                  <c:v>8.1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  <c:pt idx="30">
                  <c:v>7.1</c:v>
                </c:pt>
                <c:pt idx="31">
                  <c:v>7.1</c:v>
                </c:pt>
                <c:pt idx="32">
                  <c:v>7.1</c:v>
                </c:pt>
                <c:pt idx="33">
                  <c:v>7.1</c:v>
                </c:pt>
                <c:pt idx="34">
                  <c:v>7.1</c:v>
                </c:pt>
                <c:pt idx="35">
                  <c:v>7.1</c:v>
                </c:pt>
                <c:pt idx="36">
                  <c:v>6</c:v>
                </c:pt>
              </c:numCache>
            </c:numRef>
          </c:val>
        </c:ser>
        <c:ser>
          <c:idx val="0"/>
          <c:order val="2"/>
          <c:tx>
            <c:v>Actual Unemployment</c:v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99694"/>
              </a:solidFill>
              <a:ln w="12700">
                <a:solidFill>
                  <a:srgbClr val="993366"/>
                </a:solidFill>
              </a:ln>
            </c:spPr>
          </c:dP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Unemployment'!$E$10:$E$46</c:f>
              <c:numCache>
                <c:ptCount val="37"/>
                <c:pt idx="0">
                  <c:v>7.8</c:v>
                </c:pt>
                <c:pt idx="1">
                  <c:v>8.3</c:v>
                </c:pt>
                <c:pt idx="2">
                  <c:v>8.7</c:v>
                </c:pt>
                <c:pt idx="3">
                  <c:v>8.9</c:v>
                </c:pt>
                <c:pt idx="4">
                  <c:v>9.4</c:v>
                </c:pt>
                <c:pt idx="5">
                  <c:v>9.5</c:v>
                </c:pt>
                <c:pt idx="6">
                  <c:v>9.5</c:v>
                </c:pt>
                <c:pt idx="7">
                  <c:v>9.6</c:v>
                </c:pt>
                <c:pt idx="8">
                  <c:v>9.8</c:v>
                </c:pt>
                <c:pt idx="9">
                  <c:v>10</c:v>
                </c:pt>
                <c:pt idx="10">
                  <c:v>9.9</c:v>
                </c:pt>
                <c:pt idx="11">
                  <c:v>9.9</c:v>
                </c:pt>
                <c:pt idx="12">
                  <c:v>9.7</c:v>
                </c:pt>
                <c:pt idx="13">
                  <c:v>9.8</c:v>
                </c:pt>
                <c:pt idx="14">
                  <c:v>9.8</c:v>
                </c:pt>
                <c:pt idx="15">
                  <c:v>9.9</c:v>
                </c:pt>
                <c:pt idx="16">
                  <c:v>9.6</c:v>
                </c:pt>
                <c:pt idx="17">
                  <c:v>9.4</c:v>
                </c:pt>
                <c:pt idx="18">
                  <c:v>9.5</c:v>
                </c:pt>
                <c:pt idx="19">
                  <c:v>9.6</c:v>
                </c:pt>
                <c:pt idx="20">
                  <c:v>9.5</c:v>
                </c:pt>
                <c:pt idx="21">
                  <c:v>9.5</c:v>
                </c:pt>
                <c:pt idx="22">
                  <c:v>9.8</c:v>
                </c:pt>
                <c:pt idx="23">
                  <c:v>9.4</c:v>
                </c:pt>
                <c:pt idx="24">
                  <c:v>9.1</c:v>
                </c:pt>
                <c:pt idx="25">
                  <c:v>9</c:v>
                </c:pt>
                <c:pt idx="26">
                  <c:v>8.9</c:v>
                </c:pt>
                <c:pt idx="27">
                  <c:v>9</c:v>
                </c:pt>
                <c:pt idx="28">
                  <c:v>9</c:v>
                </c:pt>
                <c:pt idx="29">
                  <c:v>9.1</c:v>
                </c:pt>
                <c:pt idx="30">
                  <c:v>9.1</c:v>
                </c:pt>
                <c:pt idx="31">
                  <c:v>9.1</c:v>
                </c:pt>
                <c:pt idx="32">
                  <c:v>9</c:v>
                </c:pt>
                <c:pt idx="33">
                  <c:v>8.9</c:v>
                </c:pt>
                <c:pt idx="34">
                  <c:v>8.7</c:v>
                </c:pt>
                <c:pt idx="35">
                  <c:v>8.5</c:v>
                </c:pt>
                <c:pt idx="36">
                  <c:v>8.3</c:v>
                </c:pt>
              </c:numCache>
            </c:numRef>
          </c:val>
        </c:ser>
        <c:ser>
          <c:idx val="3"/>
          <c:order val="3"/>
          <c:tx>
            <c:v>President's Estimated Unemployment with Stimulus Plan</c:v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'Stimulus and Unemployment'!$D$10:$D$46</c:f>
              <c:strCache>
                <c:ptCount val="37"/>
                <c:pt idx="0">
                  <c:v>Jan-09</c:v>
                </c:pt>
                <c:pt idx="1">
                  <c:v>Feb-09</c:v>
                </c:pt>
                <c:pt idx="2">
                  <c:v>Mar-09</c:v>
                </c:pt>
                <c:pt idx="3">
                  <c:v>Apr-09</c:v>
                </c:pt>
                <c:pt idx="4">
                  <c:v>May-09</c:v>
                </c:pt>
                <c:pt idx="5">
                  <c:v>Jun-09</c:v>
                </c:pt>
                <c:pt idx="6">
                  <c:v>Jul-09</c:v>
                </c:pt>
                <c:pt idx="7">
                  <c:v>Aug-09</c:v>
                </c:pt>
                <c:pt idx="8">
                  <c:v>Sep-09</c:v>
                </c:pt>
                <c:pt idx="9">
                  <c:v>Oct*-09</c:v>
                </c:pt>
                <c:pt idx="10">
                  <c:v>Nov-09</c:v>
                </c:pt>
                <c:pt idx="11">
                  <c:v>Dec-09</c:v>
                </c:pt>
                <c:pt idx="12">
                  <c:v>Jan-10</c:v>
                </c:pt>
                <c:pt idx="13">
                  <c:v>Feb-10</c:v>
                </c:pt>
                <c:pt idx="14">
                  <c:v>Mar-10</c:v>
                </c:pt>
                <c:pt idx="15">
                  <c:v>Apr-10</c:v>
                </c:pt>
                <c:pt idx="16">
                  <c:v>May-10</c:v>
                </c:pt>
                <c:pt idx="17">
                  <c:v>Jun-10</c:v>
                </c:pt>
                <c:pt idx="18">
                  <c:v>Jul-10</c:v>
                </c:pt>
                <c:pt idx="19">
                  <c:v>Aug-10</c:v>
                </c:pt>
                <c:pt idx="20">
                  <c:v>Sep-10</c:v>
                </c:pt>
                <c:pt idx="21">
                  <c:v>Oct-10</c:v>
                </c:pt>
                <c:pt idx="22">
                  <c:v>Nov-10</c:v>
                </c:pt>
                <c:pt idx="23">
                  <c:v>Dec-10</c:v>
                </c:pt>
                <c:pt idx="24">
                  <c:v>Jan-11</c:v>
                </c:pt>
                <c:pt idx="25">
                  <c:v>Feb-11</c:v>
                </c:pt>
                <c:pt idx="26">
                  <c:v>Mar-11</c:v>
                </c:pt>
                <c:pt idx="27">
                  <c:v>Apr-11</c:v>
                </c:pt>
                <c:pt idx="28">
                  <c:v>May-11</c:v>
                </c:pt>
                <c:pt idx="29">
                  <c:v>Jun-11</c:v>
                </c:pt>
                <c:pt idx="30">
                  <c:v>Jul-11</c:v>
                </c:pt>
                <c:pt idx="31">
                  <c:v>Aug-11</c:v>
                </c:pt>
                <c:pt idx="32">
                  <c:v>Sep-11</c:v>
                </c:pt>
                <c:pt idx="33">
                  <c:v>Oct-11</c:v>
                </c:pt>
                <c:pt idx="34">
                  <c:v>Nov-11</c:v>
                </c:pt>
                <c:pt idx="35">
                  <c:v>Dec-11</c:v>
                </c:pt>
                <c:pt idx="36">
                  <c:v>Jan-12</c:v>
                </c:pt>
              </c:strCache>
            </c:strRef>
          </c:cat>
          <c:val>
            <c:numRef>
              <c:f>'Stimulus and Unemployment'!$F$10:$F$46</c:f>
              <c:numCache>
                <c:ptCount val="37"/>
                <c:pt idx="2">
                  <c:v>8.1</c:v>
                </c:pt>
                <c:pt idx="3">
                  <c:v>8.1</c:v>
                </c:pt>
                <c:pt idx="4">
                  <c:v>8.1</c:v>
                </c:pt>
                <c:pt idx="5">
                  <c:v>8.1</c:v>
                </c:pt>
                <c:pt idx="6">
                  <c:v>8.1</c:v>
                </c:pt>
                <c:pt idx="7">
                  <c:v>8.1</c:v>
                </c:pt>
                <c:pt idx="8">
                  <c:v>8.1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7.1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  <c:pt idx="30">
                  <c:v>7.1</c:v>
                </c:pt>
                <c:pt idx="31">
                  <c:v>7.1</c:v>
                </c:pt>
                <c:pt idx="32">
                  <c:v>7.1</c:v>
                </c:pt>
                <c:pt idx="33">
                  <c:v>7.1</c:v>
                </c:pt>
                <c:pt idx="34">
                  <c:v>7.1</c:v>
                </c:pt>
                <c:pt idx="35">
                  <c:v>7.1</c:v>
                </c:pt>
                <c:pt idx="36">
                  <c:v>6</c:v>
                </c:pt>
              </c:numCache>
            </c:numRef>
          </c:val>
        </c:ser>
        <c:overlap val="100"/>
        <c:gapWidth val="53"/>
        <c:axId val="35780836"/>
        <c:axId val="53592069"/>
      </c:barChart>
      <c:date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100" b="0" i="1" u="none" baseline="0">
                    <a:solidFill>
                      <a:srgbClr val="000000"/>
                    </a:solidFill>
                  </a:rPr>
                  <a:t>Source: Office of Mangement and Budget, Bureau of Labor Statistics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41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auto val="0"/>
        <c:baseTimeUnit val="days"/>
        <c:majorUnit val="1"/>
        <c:majorTimeUnit val="days"/>
        <c:minorUnit val="2"/>
        <c:minorTimeUnit val="days"/>
        <c:noMultiLvlLbl val="0"/>
      </c:dateAx>
      <c:valAx>
        <c:axId val="53592069"/>
        <c:scaling>
          <c:orientation val="minMax"/>
          <c:max val="1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 Unemployment</a:t>
                </a:r>
              </a:p>
            </c:rich>
          </c:tx>
          <c:layout>
            <c:manualLayout>
              <c:xMode val="factor"/>
              <c:yMode val="factor"/>
              <c:x val="0.001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5780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695"/>
          <c:w val="0.715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0.15975</cdr:y>
    </cdr:from>
    <cdr:to>
      <cdr:x>0.1375</cdr:x>
      <cdr:y>0.792</cdr:y>
    </cdr:to>
    <cdr:sp>
      <cdr:nvSpPr>
        <cdr:cNvPr id="1" name="Rectangle 20"/>
        <cdr:cNvSpPr>
          <a:spLocks/>
        </cdr:cNvSpPr>
      </cdr:nvSpPr>
      <cdr:spPr>
        <a:xfrm>
          <a:off x="704850" y="1009650"/>
          <a:ext cx="495300" cy="4029075"/>
        </a:xfrm>
        <a:prstGeom prst="rect">
          <a:avLst/>
        </a:prstGeom>
        <a:solidFill>
          <a:srgbClr val="FFC000">
            <a:alpha val="8000"/>
          </a:srgbClr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0.175</cdr:x>
      <cdr:y>0.23975</cdr:y>
    </cdr:from>
    <cdr:to>
      <cdr:x>0.287</cdr:x>
      <cdr:y>0.30475</cdr:y>
    </cdr:to>
    <cdr:sp>
      <cdr:nvSpPr>
        <cdr:cNvPr id="2" name="TextBox 22"/>
        <cdr:cNvSpPr txBox="1">
          <a:spLocks noChangeArrowheads="1"/>
        </cdr:cNvSpPr>
      </cdr:nvSpPr>
      <cdr:spPr>
        <a:xfrm>
          <a:off x="1533525" y="1524000"/>
          <a:ext cx="981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0.09625</cdr:x>
      <cdr:y>0.45375</cdr:y>
    </cdr:from>
    <cdr:to>
      <cdr:x>0.12175</cdr:x>
      <cdr:y>0.7315</cdr:y>
    </cdr:to>
    <cdr:sp>
      <cdr:nvSpPr>
        <cdr:cNvPr id="3" name="TextBox 24"/>
        <cdr:cNvSpPr txBox="1">
          <a:spLocks noChangeArrowheads="1"/>
        </cdr:cNvSpPr>
      </cdr:nvSpPr>
      <cdr:spPr>
        <a:xfrm>
          <a:off x="838200" y="2886075"/>
          <a:ext cx="219075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0.106</cdr:x>
      <cdr:y>0.25625</cdr:y>
    </cdr:from>
    <cdr:to>
      <cdr:x>0.17325</cdr:x>
      <cdr:y>0.36225</cdr:y>
    </cdr:to>
    <cdr:sp>
      <cdr:nvSpPr>
        <cdr:cNvPr id="4" name="Curved Right Arrow 11"/>
        <cdr:cNvSpPr>
          <a:spLocks/>
        </cdr:cNvSpPr>
      </cdr:nvSpPr>
      <cdr:spPr>
        <a:xfrm>
          <a:off x="923925" y="1628775"/>
          <a:ext cx="590550" cy="676275"/>
        </a:xfrm>
        <a:prstGeom prst="curvedRightArrow">
          <a:avLst>
            <a:gd name="adj1" fmla="val -2356"/>
            <a:gd name="adj2" fmla="val 35652"/>
            <a:gd name="adj3" fmla="val 2500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0.42925</cdr:y>
    </cdr:from>
    <cdr:to>
      <cdr:x>0.161</cdr:x>
      <cdr:y>0.52325</cdr:y>
    </cdr:to>
    <cdr:sp>
      <cdr:nvSpPr>
        <cdr:cNvPr id="5" name="TextBox 15"/>
        <cdr:cNvSpPr txBox="1">
          <a:spLocks noChangeArrowheads="1"/>
        </cdr:cNvSpPr>
      </cdr:nvSpPr>
      <cdr:spPr>
        <a:xfrm>
          <a:off x="657225" y="2733675"/>
          <a:ext cx="752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0.604</cdr:y>
    </cdr:from>
    <cdr:to>
      <cdr:x>0.112</cdr:x>
      <cdr:y>0.63825</cdr:y>
    </cdr:to>
    <cdr:sp>
      <cdr:nvSpPr>
        <cdr:cNvPr id="6" name="TextBox 18"/>
        <cdr:cNvSpPr txBox="1">
          <a:spLocks noChangeArrowheads="1"/>
        </cdr:cNvSpPr>
      </cdr:nvSpPr>
      <cdr:spPr>
        <a:xfrm rot="2593733">
          <a:off x="657225" y="38481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0.84375</cdr:y>
    </cdr:from>
    <cdr:to>
      <cdr:x>0.33425</cdr:x>
      <cdr:y>0.856</cdr:y>
    </cdr:to>
    <cdr:sp>
      <cdr:nvSpPr>
        <cdr:cNvPr id="7" name="Oval 13"/>
        <cdr:cNvSpPr>
          <a:spLocks/>
        </cdr:cNvSpPr>
      </cdr:nvSpPr>
      <cdr:spPr>
        <a:xfrm>
          <a:off x="2819400" y="5372100"/>
          <a:ext cx="104775" cy="76200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0.164</cdr:y>
    </cdr:from>
    <cdr:to>
      <cdr:x>0.33775</cdr:x>
      <cdr:y>0.23675</cdr:y>
    </cdr:to>
    <cdr:sp>
      <cdr:nvSpPr>
        <cdr:cNvPr id="8" name="Rectangular Callout 14"/>
        <cdr:cNvSpPr>
          <a:spLocks/>
        </cdr:cNvSpPr>
      </cdr:nvSpPr>
      <cdr:spPr>
        <a:xfrm>
          <a:off x="2390775" y="1038225"/>
          <a:ext cx="571500" cy="466725"/>
        </a:xfrm>
        <a:prstGeom prst="wedgeRectCallout">
          <a:avLst>
            <a:gd name="adj1" fmla="val -379"/>
            <a:gd name="adj2" fmla="val 8975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0.241</cdr:y>
    </cdr:from>
    <cdr:to>
      <cdr:x>0.30975</cdr:x>
      <cdr:y>0.30675</cdr:y>
    </cdr:to>
    <cdr:sp>
      <cdr:nvSpPr>
        <cdr:cNvPr id="9" name="TextBox 22"/>
        <cdr:cNvSpPr txBox="1">
          <a:spLocks noChangeArrowheads="1"/>
        </cdr:cNvSpPr>
      </cdr:nvSpPr>
      <cdr:spPr>
        <a:xfrm>
          <a:off x="1733550" y="1533525"/>
          <a:ext cx="9715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0.45375</cdr:y>
    </cdr:from>
    <cdr:to>
      <cdr:x>0.12175</cdr:x>
      <cdr:y>0.7315</cdr:y>
    </cdr:to>
    <cdr:sp>
      <cdr:nvSpPr>
        <cdr:cNvPr id="10" name="TextBox 24"/>
        <cdr:cNvSpPr txBox="1">
          <a:spLocks noChangeArrowheads="1"/>
        </cdr:cNvSpPr>
      </cdr:nvSpPr>
      <cdr:spPr>
        <a:xfrm>
          <a:off x="838200" y="2886075"/>
          <a:ext cx="219075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0.1555</cdr:y>
    </cdr:from>
    <cdr:to>
      <cdr:x>0.351</cdr:x>
      <cdr:y>0.25425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276475" y="990600"/>
          <a:ext cx="790575" cy="6286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     </a:t>
          </a:r>
          <a:r>
            <a:rPr lang="en-US" cap="none" sz="15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0.07525</cdr:x>
      <cdr:y>0.42925</cdr:y>
    </cdr:from>
    <cdr:to>
      <cdr:x>0.161</cdr:x>
      <cdr:y>0.52325</cdr:y>
    </cdr:to>
    <cdr:sp>
      <cdr:nvSpPr>
        <cdr:cNvPr id="12" name="TextBox 15"/>
        <cdr:cNvSpPr txBox="1">
          <a:spLocks noChangeArrowheads="1"/>
        </cdr:cNvSpPr>
      </cdr:nvSpPr>
      <cdr:spPr>
        <a:xfrm>
          <a:off x="657225" y="2733675"/>
          <a:ext cx="752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0.604</cdr:y>
    </cdr:from>
    <cdr:to>
      <cdr:x>0.112</cdr:x>
      <cdr:y>0.63825</cdr:y>
    </cdr:to>
    <cdr:sp>
      <cdr:nvSpPr>
        <cdr:cNvPr id="13" name="TextBox 18"/>
        <cdr:cNvSpPr txBox="1">
          <a:spLocks noChangeArrowheads="1"/>
        </cdr:cNvSpPr>
      </cdr:nvSpPr>
      <cdr:spPr>
        <a:xfrm rot="2593733">
          <a:off x="657225" y="38481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0.84375</cdr:y>
    </cdr:from>
    <cdr:to>
      <cdr:x>0.33425</cdr:x>
      <cdr:y>0.856</cdr:y>
    </cdr:to>
    <cdr:sp>
      <cdr:nvSpPr>
        <cdr:cNvPr id="14" name="Oval 13"/>
        <cdr:cNvSpPr>
          <a:spLocks/>
        </cdr:cNvSpPr>
      </cdr:nvSpPr>
      <cdr:spPr>
        <a:xfrm>
          <a:off x="2819400" y="5372100"/>
          <a:ext cx="104775" cy="76200"/>
        </a:xfrm>
        <a:prstGeom prst="ellipse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0.8155</cdr:y>
    </cdr:from>
    <cdr:to>
      <cdr:x>0.12425</cdr:x>
      <cdr:y>0.93025</cdr:y>
    </cdr:to>
    <cdr:sp>
      <cdr:nvSpPr>
        <cdr:cNvPr id="15" name="TextBox 25"/>
        <cdr:cNvSpPr txBox="1">
          <a:spLocks noChangeArrowheads="1"/>
        </cdr:cNvSpPr>
      </cdr:nvSpPr>
      <cdr:spPr>
        <a:xfrm>
          <a:off x="190500" y="5191125"/>
          <a:ext cx="8953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0.06975</cdr:x>
      <cdr:y>0.35475</cdr:y>
    </cdr:from>
    <cdr:to>
      <cdr:x>0.12425</cdr:x>
      <cdr:y>0.4335</cdr:y>
    </cdr:to>
    <cdr:sp>
      <cdr:nvSpPr>
        <cdr:cNvPr id="16" name="TextBox 26"/>
        <cdr:cNvSpPr txBox="1">
          <a:spLocks noChangeArrowheads="1"/>
        </cdr:cNvSpPr>
      </cdr:nvSpPr>
      <cdr:spPr>
        <a:xfrm>
          <a:off x="609600" y="2257425"/>
          <a:ext cx="4762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assets/fy2010_new_era/A_New_Era_of_Responsibility2.pdf" TargetMode="External" /><Relationship Id="rId2" Type="http://schemas.openxmlformats.org/officeDocument/2006/relationships/hyperlink" Target="http://data.bls.gov/timeseries/LNS14000000" TargetMode="External" /><Relationship Id="rId3" Type="http://schemas.openxmlformats.org/officeDocument/2006/relationships/hyperlink" Target="http://www.whitehouse.gov/sites/default/files/omb/assets/fy2010_new_era/A_New_Era_of_Responsibility2.pdf" TargetMode="External" /><Relationship Id="rId4" Type="http://schemas.openxmlformats.org/officeDocument/2006/relationships/hyperlink" Target="http://data.bls.gov/timeseries/LNS14000000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53"/>
  <sheetViews>
    <sheetView zoomScale="70" zoomScaleNormal="70" zoomScalePageLayoutView="0" workbookViewId="0" topLeftCell="D7">
      <selection activeCell="E41" sqref="E41"/>
    </sheetView>
  </sheetViews>
  <sheetFormatPr defaultColWidth="8.8515625" defaultRowHeight="15"/>
  <cols>
    <col min="1" max="1" width="31.57421875" style="1" customWidth="1"/>
    <col min="2" max="4" width="8.8515625" style="1" customWidth="1"/>
    <col min="5" max="5" width="18.7109375" style="1" customWidth="1"/>
    <col min="6" max="6" width="31.421875" style="6" bestFit="1" customWidth="1"/>
    <col min="7" max="7" width="14.7109375" style="7" customWidth="1"/>
    <col min="8" max="8" width="14.00390625" style="1" customWidth="1"/>
    <col min="9" max="9" width="22.7109375" style="1" customWidth="1"/>
    <col min="10" max="10" width="17.421875" style="1" bestFit="1" customWidth="1"/>
    <col min="11" max="11" width="20.8515625" style="1" bestFit="1" customWidth="1"/>
    <col min="12" max="12" width="29.00390625" style="1" customWidth="1"/>
    <col min="13" max="13" width="17.8515625" style="1" customWidth="1"/>
    <col min="14" max="16384" width="8.8515625" style="1" customWidth="1"/>
  </cols>
  <sheetData>
    <row r="1" spans="1:6" ht="15">
      <c r="A1" s="32" t="s">
        <v>11</v>
      </c>
      <c r="B1" s="41" t="s">
        <v>0</v>
      </c>
      <c r="C1" s="31"/>
      <c r="D1" s="31"/>
      <c r="F1" s="7"/>
    </row>
    <row r="2" spans="1:6" ht="12" customHeight="1">
      <c r="A2" s="42"/>
      <c r="B2" s="43" t="s">
        <v>10</v>
      </c>
      <c r="E2" s="5"/>
      <c r="F2" s="7"/>
    </row>
    <row r="3" spans="2:13" ht="1.5" customHeight="1">
      <c r="B3" s="40"/>
      <c r="E3" s="5"/>
      <c r="M3" s="7"/>
    </row>
    <row r="4" spans="2:7" ht="12.75" customHeight="1" hidden="1">
      <c r="B4" s="40"/>
      <c r="C4" s="22"/>
      <c r="D4" s="26"/>
      <c r="E4" s="27"/>
      <c r="F4" s="27"/>
      <c r="G4" s="8"/>
    </row>
    <row r="5" spans="2:9" ht="12.75" customHeight="1" hidden="1">
      <c r="B5" s="40"/>
      <c r="C5" s="23"/>
      <c r="D5" s="28"/>
      <c r="E5" s="29"/>
      <c r="F5" s="30"/>
      <c r="G5" s="15"/>
      <c r="I5" s="3" t="s">
        <v>7</v>
      </c>
    </row>
    <row r="6" spans="2:20" ht="15">
      <c r="B6" s="4"/>
      <c r="C6" s="33"/>
      <c r="D6" s="12"/>
      <c r="E6" s="12"/>
      <c r="F6" s="49"/>
      <c r="I6" s="9" t="s">
        <v>1</v>
      </c>
      <c r="J6" s="3" t="s">
        <v>3</v>
      </c>
      <c r="K6" s="11" t="s">
        <v>0</v>
      </c>
      <c r="M6" s="3"/>
      <c r="N6" s="3"/>
      <c r="O6" s="3"/>
      <c r="P6" s="3"/>
      <c r="Q6" s="3"/>
      <c r="R6" s="3"/>
      <c r="S6" s="3"/>
      <c r="T6" s="3"/>
    </row>
    <row r="7" spans="2:20" ht="12.75">
      <c r="B7" s="2"/>
      <c r="C7" s="14"/>
      <c r="D7" s="15"/>
      <c r="E7" s="18"/>
      <c r="F7" s="50"/>
      <c r="I7" s="9" t="s">
        <v>2</v>
      </c>
      <c r="J7" s="10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0" ht="15">
      <c r="B8" s="2"/>
      <c r="C8" s="3"/>
      <c r="D8" s="11" t="s">
        <v>12</v>
      </c>
      <c r="E8" s="3" t="s">
        <v>4</v>
      </c>
      <c r="F8" s="9" t="s">
        <v>6</v>
      </c>
      <c r="G8" s="8"/>
      <c r="I8" s="9">
        <v>2008</v>
      </c>
      <c r="J8" s="3">
        <v>2009</v>
      </c>
      <c r="K8" s="3">
        <v>2010</v>
      </c>
      <c r="L8" s="3">
        <v>2011</v>
      </c>
      <c r="M8" s="3">
        <v>2012</v>
      </c>
      <c r="N8" s="3">
        <v>2013</v>
      </c>
      <c r="O8" s="3">
        <v>2014</v>
      </c>
      <c r="P8" s="3">
        <v>2015</v>
      </c>
      <c r="Q8" s="3">
        <v>2016</v>
      </c>
      <c r="R8" s="3">
        <v>2017</v>
      </c>
      <c r="S8" s="3">
        <v>2018</v>
      </c>
      <c r="T8" s="3">
        <v>2019</v>
      </c>
    </row>
    <row r="9" spans="2:20" ht="12.75">
      <c r="B9" s="2"/>
      <c r="C9" s="20"/>
      <c r="D9" s="9"/>
      <c r="E9" s="9"/>
      <c r="F9" s="48"/>
      <c r="G9" s="8"/>
      <c r="I9" s="9">
        <v>5.8</v>
      </c>
      <c r="J9" s="3">
        <v>8.1</v>
      </c>
      <c r="K9" s="3">
        <v>7.9</v>
      </c>
      <c r="L9" s="3">
        <v>7.1</v>
      </c>
      <c r="M9" s="3">
        <v>6</v>
      </c>
      <c r="N9" s="3">
        <v>5.2</v>
      </c>
      <c r="O9" s="3">
        <v>5</v>
      </c>
      <c r="P9" s="3">
        <v>5</v>
      </c>
      <c r="Q9" s="3">
        <v>5</v>
      </c>
      <c r="R9" s="3">
        <v>5</v>
      </c>
      <c r="S9" s="3">
        <v>5</v>
      </c>
      <c r="T9" s="3">
        <v>5</v>
      </c>
    </row>
    <row r="10" spans="2:7" ht="12.75">
      <c r="B10" s="2"/>
      <c r="C10" s="35">
        <v>2009</v>
      </c>
      <c r="D10" s="10">
        <v>39822</v>
      </c>
      <c r="E10" s="44">
        <v>7.8</v>
      </c>
      <c r="F10" s="9"/>
      <c r="G10" s="47"/>
    </row>
    <row r="11" spans="2:7" ht="12.75">
      <c r="B11" s="2"/>
      <c r="C11" s="36"/>
      <c r="D11" s="10">
        <v>39853</v>
      </c>
      <c r="E11" s="44">
        <v>8.3</v>
      </c>
      <c r="F11" s="9"/>
      <c r="G11" s="47"/>
    </row>
    <row r="12" spans="2:12" ht="12.75">
      <c r="B12" s="2"/>
      <c r="C12" s="36"/>
      <c r="D12" s="10">
        <v>39881</v>
      </c>
      <c r="E12" s="44">
        <v>8.7</v>
      </c>
      <c r="F12" s="9">
        <v>8.1</v>
      </c>
      <c r="G12" s="51">
        <f>E12-F12</f>
        <v>0.5999999999999996</v>
      </c>
      <c r="H12" s="52">
        <f>G12/F12</f>
        <v>0.07407407407407403</v>
      </c>
      <c r="I12" s="33"/>
      <c r="J12" s="12"/>
      <c r="K12" s="12"/>
      <c r="L12" s="13"/>
    </row>
    <row r="13" spans="2:12" ht="12.75">
      <c r="B13" s="2"/>
      <c r="C13" s="36"/>
      <c r="D13" s="10">
        <v>39912</v>
      </c>
      <c r="E13" s="44">
        <v>8.9</v>
      </c>
      <c r="F13" s="9">
        <v>8.1</v>
      </c>
      <c r="G13" s="51">
        <f aca="true" t="shared" si="0" ref="G13:G46">E13-F13</f>
        <v>0.8000000000000007</v>
      </c>
      <c r="H13" s="52">
        <f aca="true" t="shared" si="1" ref="H13:H53">G13/F13</f>
        <v>0.09876543209876552</v>
      </c>
      <c r="I13" s="14" t="s">
        <v>8</v>
      </c>
      <c r="J13" s="15"/>
      <c r="K13" s="15"/>
      <c r="L13" s="16"/>
    </row>
    <row r="14" spans="2:18" ht="15">
      <c r="B14" s="2"/>
      <c r="C14" s="36"/>
      <c r="D14" s="10">
        <v>39942</v>
      </c>
      <c r="E14" s="44">
        <v>9.4</v>
      </c>
      <c r="F14" s="9">
        <v>8.1</v>
      </c>
      <c r="G14" s="51">
        <f t="shared" si="0"/>
        <v>1.3000000000000007</v>
      </c>
      <c r="H14" s="52">
        <f t="shared" si="1"/>
        <v>0.16049382716049393</v>
      </c>
      <c r="I14" s="17" t="s">
        <v>9</v>
      </c>
      <c r="J14" s="34" t="s">
        <v>10</v>
      </c>
      <c r="K14" s="18"/>
      <c r="L14" s="19"/>
      <c r="Q14" s="15"/>
      <c r="R14" s="15"/>
    </row>
    <row r="15" spans="2:18" ht="12.75">
      <c r="B15" s="2"/>
      <c r="C15" s="36"/>
      <c r="D15" s="10">
        <v>39973</v>
      </c>
      <c r="E15" s="44">
        <v>9.5</v>
      </c>
      <c r="F15" s="9">
        <v>8.1</v>
      </c>
      <c r="G15" s="51">
        <f t="shared" si="0"/>
        <v>1.4000000000000004</v>
      </c>
      <c r="H15" s="52">
        <f t="shared" si="1"/>
        <v>0.17283950617283955</v>
      </c>
      <c r="Q15" s="15"/>
      <c r="R15" s="15"/>
    </row>
    <row r="16" spans="2:18" ht="12.75">
      <c r="B16" s="2"/>
      <c r="C16" s="36"/>
      <c r="D16" s="10">
        <v>40003</v>
      </c>
      <c r="E16" s="44">
        <v>9.5</v>
      </c>
      <c r="F16" s="9">
        <v>8.1</v>
      </c>
      <c r="G16" s="51">
        <f t="shared" si="0"/>
        <v>1.4000000000000004</v>
      </c>
      <c r="H16" s="52">
        <f t="shared" si="1"/>
        <v>0.17283950617283955</v>
      </c>
      <c r="I16" s="15"/>
      <c r="J16" s="15"/>
      <c r="K16" s="15"/>
      <c r="L16" s="15"/>
      <c r="Q16" s="15"/>
      <c r="R16" s="15"/>
    </row>
    <row r="17" spans="2:12" ht="15">
      <c r="B17" s="2"/>
      <c r="C17" s="36"/>
      <c r="D17" s="10">
        <v>40034</v>
      </c>
      <c r="E17" s="44">
        <v>9.6</v>
      </c>
      <c r="F17" s="9">
        <v>8.1</v>
      </c>
      <c r="G17" s="51">
        <f t="shared" si="0"/>
        <v>1.5</v>
      </c>
      <c r="H17" s="52">
        <f t="shared" si="1"/>
        <v>0.1851851851851852</v>
      </c>
      <c r="I17" s="55"/>
      <c r="J17" s="15"/>
      <c r="K17" s="15"/>
      <c r="L17" s="15"/>
    </row>
    <row r="18" spans="2:22" ht="13.5" thickBot="1">
      <c r="B18" s="2"/>
      <c r="C18" s="36"/>
      <c r="D18" s="10">
        <v>40065</v>
      </c>
      <c r="E18" s="44">
        <v>9.8</v>
      </c>
      <c r="F18" s="9">
        <v>8.1</v>
      </c>
      <c r="G18" s="51">
        <f t="shared" si="0"/>
        <v>1.700000000000001</v>
      </c>
      <c r="H18" s="52">
        <f t="shared" si="1"/>
        <v>0.20987654320987667</v>
      </c>
      <c r="I18" s="57" t="s">
        <v>12</v>
      </c>
      <c r="J18" s="57" t="s">
        <v>28</v>
      </c>
      <c r="K18" s="57" t="s">
        <v>29</v>
      </c>
      <c r="L18" s="57" t="s">
        <v>30</v>
      </c>
      <c r="M18" s="57" t="s">
        <v>31</v>
      </c>
      <c r="N18" s="57" t="s">
        <v>32</v>
      </c>
      <c r="O18" s="57" t="s">
        <v>33</v>
      </c>
      <c r="P18" s="57" t="s">
        <v>34</v>
      </c>
      <c r="Q18" s="57" t="s">
        <v>35</v>
      </c>
      <c r="R18" s="57" t="s">
        <v>36</v>
      </c>
      <c r="S18" s="57" t="s">
        <v>37</v>
      </c>
      <c r="T18" s="57" t="s">
        <v>38</v>
      </c>
      <c r="U18" s="57" t="s">
        <v>39</v>
      </c>
      <c r="V18" s="57" t="s">
        <v>40</v>
      </c>
    </row>
    <row r="19" spans="2:21" ht="13.5" thickTop="1">
      <c r="B19" s="2"/>
      <c r="C19" s="36"/>
      <c r="D19" s="10" t="s">
        <v>5</v>
      </c>
      <c r="E19" s="9">
        <v>10</v>
      </c>
      <c r="F19" s="9">
        <v>8.1</v>
      </c>
      <c r="G19" s="51">
        <f t="shared" si="0"/>
        <v>1.9000000000000004</v>
      </c>
      <c r="H19" s="52">
        <f t="shared" si="1"/>
        <v>0.23456790123456794</v>
      </c>
      <c r="I19" s="58">
        <v>2002</v>
      </c>
      <c r="J19" s="69">
        <v>5.7</v>
      </c>
      <c r="K19" s="69">
        <v>5.7</v>
      </c>
      <c r="L19" s="69">
        <v>5.7</v>
      </c>
      <c r="M19" s="69">
        <v>5.9</v>
      </c>
      <c r="N19" s="69">
        <v>5.8</v>
      </c>
      <c r="O19" s="69">
        <v>5.8</v>
      </c>
      <c r="P19" s="69">
        <v>5.8</v>
      </c>
      <c r="Q19" s="69">
        <v>5.7</v>
      </c>
      <c r="R19" s="69">
        <v>5.7</v>
      </c>
      <c r="S19" s="69">
        <v>5.7</v>
      </c>
      <c r="T19" s="69">
        <v>5.9</v>
      </c>
      <c r="U19" s="69">
        <v>6</v>
      </c>
    </row>
    <row r="20" spans="2:21" ht="12.75">
      <c r="B20" s="2"/>
      <c r="C20" s="36"/>
      <c r="D20" s="10">
        <v>40126</v>
      </c>
      <c r="E20" s="9">
        <v>9.9</v>
      </c>
      <c r="F20" s="9">
        <v>8.1</v>
      </c>
      <c r="G20" s="51">
        <f t="shared" si="0"/>
        <v>1.8000000000000007</v>
      </c>
      <c r="H20" s="52">
        <f t="shared" si="1"/>
        <v>0.22222222222222232</v>
      </c>
      <c r="I20" s="58">
        <v>2003</v>
      </c>
      <c r="J20" s="69">
        <v>5.8</v>
      </c>
      <c r="K20" s="69">
        <v>5.9</v>
      </c>
      <c r="L20" s="69">
        <v>5.9</v>
      </c>
      <c r="M20" s="69">
        <v>6</v>
      </c>
      <c r="N20" s="69">
        <v>6.1</v>
      </c>
      <c r="O20" s="69">
        <v>6.3</v>
      </c>
      <c r="P20" s="69">
        <v>6.2</v>
      </c>
      <c r="Q20" s="69">
        <v>6.1</v>
      </c>
      <c r="R20" s="69">
        <v>6.1</v>
      </c>
      <c r="S20" s="69">
        <v>6</v>
      </c>
      <c r="T20" s="69">
        <v>5.8</v>
      </c>
      <c r="U20" s="69">
        <v>5.7</v>
      </c>
    </row>
    <row r="21" spans="2:21" ht="12.75">
      <c r="B21" s="2"/>
      <c r="C21" s="36"/>
      <c r="D21" s="10">
        <v>40156</v>
      </c>
      <c r="E21" s="9">
        <v>9.9</v>
      </c>
      <c r="F21" s="9">
        <v>8.1</v>
      </c>
      <c r="G21" s="51">
        <f t="shared" si="0"/>
        <v>1.8000000000000007</v>
      </c>
      <c r="H21" s="52">
        <f t="shared" si="1"/>
        <v>0.22222222222222232</v>
      </c>
      <c r="I21" s="58">
        <v>2004</v>
      </c>
      <c r="J21" s="69">
        <v>5.7</v>
      </c>
      <c r="K21" s="69">
        <v>5.6</v>
      </c>
      <c r="L21" s="69">
        <v>5.8</v>
      </c>
      <c r="M21" s="69">
        <v>5.6</v>
      </c>
      <c r="N21" s="69">
        <v>5.6</v>
      </c>
      <c r="O21" s="69">
        <v>5.6</v>
      </c>
      <c r="P21" s="69">
        <v>5.5</v>
      </c>
      <c r="Q21" s="69">
        <v>5.4</v>
      </c>
      <c r="R21" s="69">
        <v>5.4</v>
      </c>
      <c r="S21" s="69">
        <v>5.5</v>
      </c>
      <c r="T21" s="69">
        <v>5.4</v>
      </c>
      <c r="U21" s="69">
        <v>5.4</v>
      </c>
    </row>
    <row r="22" spans="2:21" ht="12.75">
      <c r="B22" s="2"/>
      <c r="C22" s="35">
        <v>2010</v>
      </c>
      <c r="D22" s="10">
        <v>40188</v>
      </c>
      <c r="E22" s="9">
        <v>9.7</v>
      </c>
      <c r="F22" s="9">
        <v>7.9</v>
      </c>
      <c r="G22" s="51">
        <f t="shared" si="0"/>
        <v>1.799999999999999</v>
      </c>
      <c r="H22" s="52">
        <f t="shared" si="1"/>
        <v>0.22784810126582264</v>
      </c>
      <c r="I22" s="58">
        <v>2005</v>
      </c>
      <c r="J22" s="69">
        <v>5.3</v>
      </c>
      <c r="K22" s="69">
        <v>5.4</v>
      </c>
      <c r="L22" s="69">
        <v>5.2</v>
      </c>
      <c r="M22" s="69">
        <v>5.2</v>
      </c>
      <c r="N22" s="69">
        <v>5.1</v>
      </c>
      <c r="O22" s="69">
        <v>5</v>
      </c>
      <c r="P22" s="69">
        <v>5</v>
      </c>
      <c r="Q22" s="69">
        <v>4.9</v>
      </c>
      <c r="R22" s="69">
        <v>5</v>
      </c>
      <c r="S22" s="69">
        <v>5</v>
      </c>
      <c r="T22" s="69">
        <v>5</v>
      </c>
      <c r="U22" s="69">
        <v>4.9</v>
      </c>
    </row>
    <row r="23" spans="2:21" ht="12.75">
      <c r="B23" s="2"/>
      <c r="C23" s="36"/>
      <c r="D23" s="10">
        <v>40210</v>
      </c>
      <c r="E23" s="9">
        <v>9.8</v>
      </c>
      <c r="F23" s="9">
        <v>7.9</v>
      </c>
      <c r="G23" s="51">
        <f t="shared" si="0"/>
        <v>1.9000000000000004</v>
      </c>
      <c r="H23" s="52">
        <f t="shared" si="1"/>
        <v>0.24050632911392408</v>
      </c>
      <c r="I23" s="58">
        <v>2006</v>
      </c>
      <c r="J23" s="69">
        <v>4.7</v>
      </c>
      <c r="K23" s="69">
        <v>4.8</v>
      </c>
      <c r="L23" s="69">
        <v>4.7</v>
      </c>
      <c r="M23" s="69">
        <v>4.7</v>
      </c>
      <c r="N23" s="69">
        <v>4.6</v>
      </c>
      <c r="O23" s="69">
        <v>4.6</v>
      </c>
      <c r="P23" s="69">
        <v>4.7</v>
      </c>
      <c r="Q23" s="69">
        <v>4.7</v>
      </c>
      <c r="R23" s="69">
        <v>4.5</v>
      </c>
      <c r="S23" s="69">
        <v>4.4</v>
      </c>
      <c r="T23" s="69">
        <v>4.5</v>
      </c>
      <c r="U23" s="69">
        <v>4.4</v>
      </c>
    </row>
    <row r="24" spans="2:21" ht="12.75">
      <c r="B24" s="2"/>
      <c r="C24" s="36"/>
      <c r="D24" s="10">
        <v>40238</v>
      </c>
      <c r="E24" s="9">
        <v>9.8</v>
      </c>
      <c r="F24" s="9">
        <v>7.9</v>
      </c>
      <c r="G24" s="51">
        <f t="shared" si="0"/>
        <v>1.9000000000000004</v>
      </c>
      <c r="H24" s="52">
        <f t="shared" si="1"/>
        <v>0.24050632911392408</v>
      </c>
      <c r="I24" s="58">
        <v>2007</v>
      </c>
      <c r="J24" s="69">
        <v>4.6</v>
      </c>
      <c r="K24" s="69">
        <v>4.5</v>
      </c>
      <c r="L24" s="69">
        <v>4.4</v>
      </c>
      <c r="M24" s="69">
        <v>4.5</v>
      </c>
      <c r="N24" s="69">
        <v>4.4</v>
      </c>
      <c r="O24" s="69">
        <v>4.6</v>
      </c>
      <c r="P24" s="69">
        <v>4.7</v>
      </c>
      <c r="Q24" s="69">
        <v>4.6</v>
      </c>
      <c r="R24" s="69">
        <v>4.7</v>
      </c>
      <c r="S24" s="69">
        <v>4.7</v>
      </c>
      <c r="T24" s="69">
        <v>4.7</v>
      </c>
      <c r="U24" s="69">
        <v>5</v>
      </c>
    </row>
    <row r="25" spans="2:21" ht="12.75">
      <c r="B25" s="2"/>
      <c r="C25" s="36"/>
      <c r="D25" s="10">
        <v>40269</v>
      </c>
      <c r="E25" s="9">
        <v>9.9</v>
      </c>
      <c r="F25" s="9">
        <v>7.9</v>
      </c>
      <c r="G25" s="51">
        <f t="shared" si="0"/>
        <v>2</v>
      </c>
      <c r="H25" s="52">
        <f t="shared" si="1"/>
        <v>0.2531645569620253</v>
      </c>
      <c r="I25" s="58">
        <v>2008</v>
      </c>
      <c r="J25" s="69">
        <v>5</v>
      </c>
      <c r="K25" s="69">
        <v>4.9</v>
      </c>
      <c r="L25" s="69">
        <v>5.1</v>
      </c>
      <c r="M25" s="69">
        <v>5</v>
      </c>
      <c r="N25" s="69">
        <v>5.4</v>
      </c>
      <c r="O25" s="69">
        <v>5.6</v>
      </c>
      <c r="P25" s="69">
        <v>5.8</v>
      </c>
      <c r="Q25" s="69">
        <v>6.1</v>
      </c>
      <c r="R25" s="69">
        <v>6.1</v>
      </c>
      <c r="S25" s="69">
        <v>6.5</v>
      </c>
      <c r="T25" s="69">
        <v>6.8</v>
      </c>
      <c r="U25" s="69">
        <v>7.3</v>
      </c>
    </row>
    <row r="26" spans="2:21" ht="12.75">
      <c r="B26" s="2"/>
      <c r="C26" s="36"/>
      <c r="D26" s="10">
        <v>40299</v>
      </c>
      <c r="E26" s="9">
        <v>9.6</v>
      </c>
      <c r="F26" s="9">
        <v>7.9</v>
      </c>
      <c r="G26" s="51">
        <f t="shared" si="0"/>
        <v>1.6999999999999993</v>
      </c>
      <c r="H26" s="52">
        <f t="shared" si="1"/>
        <v>0.21518987341772142</v>
      </c>
      <c r="I26" s="70">
        <v>2009</v>
      </c>
      <c r="J26" s="69">
        <v>7.8</v>
      </c>
      <c r="K26" s="69">
        <v>8.3</v>
      </c>
      <c r="L26" s="69">
        <v>8.7</v>
      </c>
      <c r="M26" s="69">
        <v>8.9</v>
      </c>
      <c r="N26" s="69">
        <v>9.4</v>
      </c>
      <c r="O26" s="69">
        <v>9.5</v>
      </c>
      <c r="P26" s="69">
        <v>9.5</v>
      </c>
      <c r="Q26" s="69">
        <v>9.6</v>
      </c>
      <c r="R26" s="69">
        <v>9.8</v>
      </c>
      <c r="S26" s="69">
        <v>10</v>
      </c>
      <c r="T26" s="69">
        <v>9.9</v>
      </c>
      <c r="U26" s="69">
        <v>9.9</v>
      </c>
    </row>
    <row r="27" spans="2:21" ht="12.75">
      <c r="B27" s="2"/>
      <c r="C27" s="36"/>
      <c r="D27" s="10">
        <v>40330</v>
      </c>
      <c r="E27" s="9">
        <v>9.4</v>
      </c>
      <c r="F27" s="9">
        <v>7.9</v>
      </c>
      <c r="G27" s="51">
        <f t="shared" si="0"/>
        <v>1.5</v>
      </c>
      <c r="H27" s="52">
        <f t="shared" si="1"/>
        <v>0.18987341772151897</v>
      </c>
      <c r="I27" s="58">
        <v>2010</v>
      </c>
      <c r="J27" s="69">
        <v>9.7</v>
      </c>
      <c r="K27" s="69">
        <v>9.8</v>
      </c>
      <c r="L27" s="69">
        <v>9.8</v>
      </c>
      <c r="M27" s="69">
        <v>9.9</v>
      </c>
      <c r="N27" s="69">
        <v>9.6</v>
      </c>
      <c r="O27" s="69">
        <v>9.4</v>
      </c>
      <c r="P27" s="69">
        <v>9.5</v>
      </c>
      <c r="Q27" s="69">
        <v>9.6</v>
      </c>
      <c r="R27" s="69">
        <v>9.5</v>
      </c>
      <c r="S27" s="69">
        <v>9.5</v>
      </c>
      <c r="T27" s="69">
        <v>9.8</v>
      </c>
      <c r="U27" s="69">
        <v>9.4</v>
      </c>
    </row>
    <row r="28" spans="2:21" ht="12.75">
      <c r="B28" s="2"/>
      <c r="C28" s="36"/>
      <c r="D28" s="10">
        <v>40360</v>
      </c>
      <c r="E28" s="45">
        <v>9.5</v>
      </c>
      <c r="F28" s="9">
        <v>7.9</v>
      </c>
      <c r="G28" s="51">
        <f t="shared" si="0"/>
        <v>1.5999999999999996</v>
      </c>
      <c r="H28" s="52">
        <f t="shared" si="1"/>
        <v>0.2025316455696202</v>
      </c>
      <c r="I28" s="58">
        <v>2011</v>
      </c>
      <c r="J28" s="69">
        <v>9.1</v>
      </c>
      <c r="K28" s="69">
        <v>9</v>
      </c>
      <c r="L28" s="69">
        <v>8.9</v>
      </c>
      <c r="M28" s="69">
        <v>9</v>
      </c>
      <c r="N28" s="69">
        <v>9</v>
      </c>
      <c r="O28" s="69">
        <v>9.1</v>
      </c>
      <c r="P28" s="69">
        <v>9.1</v>
      </c>
      <c r="Q28" s="69">
        <v>9.1</v>
      </c>
      <c r="R28" s="69">
        <v>9</v>
      </c>
      <c r="S28" s="69">
        <v>8.9</v>
      </c>
      <c r="T28" s="69">
        <v>8.7</v>
      </c>
      <c r="U28" s="69">
        <v>8.5</v>
      </c>
    </row>
    <row r="29" spans="2:10" ht="12.75">
      <c r="B29" s="2"/>
      <c r="C29" s="36"/>
      <c r="D29" s="10">
        <v>40391</v>
      </c>
      <c r="E29" s="45">
        <v>9.6</v>
      </c>
      <c r="F29" s="9">
        <v>7.9</v>
      </c>
      <c r="G29" s="51">
        <f t="shared" si="0"/>
        <v>1.6999999999999993</v>
      </c>
      <c r="H29" s="52">
        <f t="shared" si="1"/>
        <v>0.21518987341772142</v>
      </c>
      <c r="I29" s="58">
        <v>2012</v>
      </c>
      <c r="J29" s="69">
        <v>8.3</v>
      </c>
    </row>
    <row r="30" spans="2:8" ht="12.75">
      <c r="B30" s="2"/>
      <c r="C30" s="36"/>
      <c r="D30" s="10">
        <v>40422</v>
      </c>
      <c r="E30" s="9">
        <v>9.5</v>
      </c>
      <c r="F30" s="9">
        <v>7.9</v>
      </c>
      <c r="G30" s="51">
        <f t="shared" si="0"/>
        <v>1.5999999999999996</v>
      </c>
      <c r="H30" s="52">
        <f t="shared" si="1"/>
        <v>0.2025316455696202</v>
      </c>
    </row>
    <row r="31" spans="3:8" ht="12.75">
      <c r="C31" s="37"/>
      <c r="D31" s="10">
        <v>40452</v>
      </c>
      <c r="E31" s="9">
        <v>9.5</v>
      </c>
      <c r="F31" s="9">
        <v>7.9</v>
      </c>
      <c r="G31" s="51">
        <f t="shared" si="0"/>
        <v>1.5999999999999996</v>
      </c>
      <c r="H31" s="52">
        <f t="shared" si="1"/>
        <v>0.2025316455696202</v>
      </c>
    </row>
    <row r="32" spans="3:8" ht="12.75">
      <c r="C32" s="37"/>
      <c r="D32" s="10">
        <v>40483</v>
      </c>
      <c r="E32" s="9">
        <v>9.8</v>
      </c>
      <c r="F32" s="9">
        <v>7.9</v>
      </c>
      <c r="G32" s="51">
        <f t="shared" si="0"/>
        <v>1.9000000000000004</v>
      </c>
      <c r="H32" s="52">
        <f t="shared" si="1"/>
        <v>0.24050632911392408</v>
      </c>
    </row>
    <row r="33" spans="3:8" ht="12.75">
      <c r="C33" s="38"/>
      <c r="D33" s="10">
        <v>40513</v>
      </c>
      <c r="E33" s="9">
        <v>9.4</v>
      </c>
      <c r="F33" s="9">
        <v>7.9</v>
      </c>
      <c r="G33" s="51">
        <f t="shared" si="0"/>
        <v>1.5</v>
      </c>
      <c r="H33" s="52">
        <f t="shared" si="1"/>
        <v>0.18987341772151897</v>
      </c>
    </row>
    <row r="34" spans="3:8" ht="12.75">
      <c r="C34" s="39">
        <v>2011</v>
      </c>
      <c r="D34" s="46">
        <v>40544</v>
      </c>
      <c r="E34" s="9">
        <v>9.1</v>
      </c>
      <c r="F34" s="9">
        <v>7.1</v>
      </c>
      <c r="G34" s="51">
        <f t="shared" si="0"/>
        <v>2</v>
      </c>
      <c r="H34" s="52">
        <f t="shared" si="1"/>
        <v>0.28169014084507044</v>
      </c>
    </row>
    <row r="35" spans="3:8" ht="12.75">
      <c r="C35" s="38"/>
      <c r="D35" s="46">
        <v>40575</v>
      </c>
      <c r="E35" s="9">
        <v>9</v>
      </c>
      <c r="F35" s="9">
        <v>7.1</v>
      </c>
      <c r="G35" s="51">
        <f t="shared" si="0"/>
        <v>1.9000000000000004</v>
      </c>
      <c r="H35" s="52">
        <f t="shared" si="1"/>
        <v>0.267605633802817</v>
      </c>
    </row>
    <row r="36" spans="3:8" ht="12.75">
      <c r="C36" s="38"/>
      <c r="D36" s="46">
        <v>40603</v>
      </c>
      <c r="E36" s="9">
        <v>8.9</v>
      </c>
      <c r="F36" s="9">
        <v>7.1</v>
      </c>
      <c r="G36" s="51">
        <f t="shared" si="0"/>
        <v>1.8000000000000007</v>
      </c>
      <c r="H36" s="52">
        <f t="shared" si="1"/>
        <v>0.2535211267605635</v>
      </c>
    </row>
    <row r="37" spans="3:8" ht="12.75">
      <c r="C37" s="38"/>
      <c r="D37" s="46">
        <v>40634</v>
      </c>
      <c r="E37" s="9">
        <v>9</v>
      </c>
      <c r="F37" s="9">
        <v>7.1</v>
      </c>
      <c r="G37" s="51">
        <f t="shared" si="0"/>
        <v>1.9000000000000004</v>
      </c>
      <c r="H37" s="52">
        <f t="shared" si="1"/>
        <v>0.267605633802817</v>
      </c>
    </row>
    <row r="38" spans="3:8" ht="12.75">
      <c r="C38" s="20"/>
      <c r="D38" s="46">
        <v>40664</v>
      </c>
      <c r="E38" s="9">
        <v>9</v>
      </c>
      <c r="F38" s="9">
        <v>7.1</v>
      </c>
      <c r="G38" s="51">
        <f t="shared" si="0"/>
        <v>1.9000000000000004</v>
      </c>
      <c r="H38" s="52">
        <f t="shared" si="1"/>
        <v>0.267605633802817</v>
      </c>
    </row>
    <row r="39" spans="3:8" ht="12.75">
      <c r="C39" s="20"/>
      <c r="D39" s="46">
        <v>40695</v>
      </c>
      <c r="E39" s="9">
        <v>9.1</v>
      </c>
      <c r="F39" s="9">
        <v>7.1</v>
      </c>
      <c r="G39" s="51">
        <f t="shared" si="0"/>
        <v>2</v>
      </c>
      <c r="H39" s="52">
        <f t="shared" si="1"/>
        <v>0.28169014084507044</v>
      </c>
    </row>
    <row r="40" spans="3:8" ht="12.75">
      <c r="C40" s="20"/>
      <c r="D40" s="46">
        <v>40725</v>
      </c>
      <c r="E40" s="9">
        <v>9.1</v>
      </c>
      <c r="F40" s="9">
        <v>7.1</v>
      </c>
      <c r="G40" s="51">
        <f t="shared" si="0"/>
        <v>2</v>
      </c>
      <c r="H40" s="52">
        <f t="shared" si="1"/>
        <v>0.28169014084507044</v>
      </c>
    </row>
    <row r="41" spans="3:8" ht="12.75">
      <c r="C41" s="20"/>
      <c r="D41" s="46">
        <v>40756</v>
      </c>
      <c r="E41" s="9">
        <v>9.1</v>
      </c>
      <c r="F41" s="9">
        <v>7.1</v>
      </c>
      <c r="G41" s="51">
        <f t="shared" si="0"/>
        <v>2</v>
      </c>
      <c r="H41" s="52">
        <f t="shared" si="1"/>
        <v>0.28169014084507044</v>
      </c>
    </row>
    <row r="42" spans="3:8" ht="12.75">
      <c r="C42" s="20"/>
      <c r="D42" s="46">
        <v>40787</v>
      </c>
      <c r="E42" s="15">
        <v>9</v>
      </c>
      <c r="F42" s="6">
        <v>7.1</v>
      </c>
      <c r="G42" s="51">
        <f t="shared" si="0"/>
        <v>1.9000000000000004</v>
      </c>
      <c r="H42" s="52">
        <f t="shared" si="1"/>
        <v>0.267605633802817</v>
      </c>
    </row>
    <row r="43" spans="3:8" ht="12.75">
      <c r="C43" s="20"/>
      <c r="D43" s="46">
        <v>40817</v>
      </c>
      <c r="E43" s="15">
        <v>8.9</v>
      </c>
      <c r="F43" s="6">
        <v>7.1</v>
      </c>
      <c r="G43" s="51">
        <f t="shared" si="0"/>
        <v>1.8000000000000007</v>
      </c>
      <c r="H43" s="52">
        <f t="shared" si="1"/>
        <v>0.2535211267605635</v>
      </c>
    </row>
    <row r="44" spans="3:8" ht="12.75">
      <c r="C44" s="20"/>
      <c r="D44" s="46">
        <v>40848</v>
      </c>
      <c r="E44" s="15">
        <v>8.7</v>
      </c>
      <c r="F44" s="6">
        <v>7.1</v>
      </c>
      <c r="G44" s="51">
        <f t="shared" si="0"/>
        <v>1.5999999999999996</v>
      </c>
      <c r="H44" s="52">
        <f t="shared" si="1"/>
        <v>0.2253521126760563</v>
      </c>
    </row>
    <row r="45" spans="3:14" ht="12.75">
      <c r="C45" s="20"/>
      <c r="D45" s="53">
        <v>40878</v>
      </c>
      <c r="E45" s="15">
        <v>8.5</v>
      </c>
      <c r="F45" s="6">
        <v>7.1</v>
      </c>
      <c r="G45" s="51">
        <f t="shared" si="0"/>
        <v>1.4000000000000004</v>
      </c>
      <c r="H45" s="52">
        <f t="shared" si="1"/>
        <v>0.19718309859154937</v>
      </c>
      <c r="I45" s="7"/>
      <c r="N45" s="7"/>
    </row>
    <row r="46" spans="3:14" ht="12.75">
      <c r="C46" s="21"/>
      <c r="D46" s="46">
        <v>40909</v>
      </c>
      <c r="E46" s="3">
        <v>8.3</v>
      </c>
      <c r="F46" s="54">
        <v>6</v>
      </c>
      <c r="G46" s="45">
        <f t="shared" si="0"/>
        <v>2.3000000000000007</v>
      </c>
      <c r="H46" s="52">
        <f t="shared" si="1"/>
        <v>0.38333333333333347</v>
      </c>
      <c r="I46" s="24">
        <v>2012</v>
      </c>
      <c r="N46" s="7"/>
    </row>
    <row r="47" spans="8:14" ht="12.75">
      <c r="H47" s="52" t="e">
        <f t="shared" si="1"/>
        <v>#DIV/0!</v>
      </c>
      <c r="I47" s="25">
        <v>2013</v>
      </c>
      <c r="N47" s="7"/>
    </row>
    <row r="48" spans="8:14" ht="12.75">
      <c r="H48" s="52" t="e">
        <f t="shared" si="1"/>
        <v>#DIV/0!</v>
      </c>
      <c r="I48" s="25">
        <v>2014</v>
      </c>
      <c r="N48" s="7"/>
    </row>
    <row r="49" spans="8:9" ht="12.75">
      <c r="H49" s="52" t="e">
        <f t="shared" si="1"/>
        <v>#DIV/0!</v>
      </c>
      <c r="I49" s="25">
        <v>2015</v>
      </c>
    </row>
    <row r="50" spans="8:9" ht="12.75">
      <c r="H50" s="52" t="e">
        <f t="shared" si="1"/>
        <v>#DIV/0!</v>
      </c>
      <c r="I50" s="25">
        <v>2016</v>
      </c>
    </row>
    <row r="51" spans="8:9" ht="12.75">
      <c r="H51" s="52" t="e">
        <f t="shared" si="1"/>
        <v>#DIV/0!</v>
      </c>
      <c r="I51" s="25">
        <v>2017</v>
      </c>
    </row>
    <row r="52" spans="8:9" ht="12.75">
      <c r="H52" s="52" t="e">
        <f t="shared" si="1"/>
        <v>#DIV/0!</v>
      </c>
      <c r="I52" s="25">
        <v>2018</v>
      </c>
    </row>
    <row r="53" spans="8:9" ht="12.75">
      <c r="H53" s="52" t="e">
        <f t="shared" si="1"/>
        <v>#DIV/0!</v>
      </c>
      <c r="I53" s="25">
        <v>2019</v>
      </c>
    </row>
  </sheetData>
  <sheetProtection/>
  <hyperlinks>
    <hyperlink ref="K6" r:id="rId1" display="http://www.whitehouse.gov/sites/default/files/omb/assets/fy2010_new_era/A_New_Era_of_Responsibility2.pdf"/>
    <hyperlink ref="J14" r:id="rId2" display="http://data.bls.gov/timeseries/LNS14000000"/>
    <hyperlink ref="B1" r:id="rId3" display="http://www.whitehouse.gov/sites/default/files/omb/assets/fy2010_new_era/A_New_Era_of_Responsibility2.pdf"/>
    <hyperlink ref="B2" r:id="rId4" display="http://data.bls.gov/timeseries/LNS14000000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2" sqref="A12:N23"/>
    </sheetView>
  </sheetViews>
  <sheetFormatPr defaultColWidth="9.140625" defaultRowHeight="15"/>
  <cols>
    <col min="1" max="1" width="20.00390625" style="1" customWidth="1"/>
    <col min="2" max="255" width="8.00390625" style="1" customWidth="1"/>
    <col min="256" max="16384" width="9.140625" style="1" customWidth="1"/>
  </cols>
  <sheetData>
    <row r="1" spans="1:6" ht="15.75">
      <c r="A1" s="67" t="s">
        <v>13</v>
      </c>
      <c r="B1" s="65"/>
      <c r="C1" s="65"/>
      <c r="D1" s="65"/>
      <c r="E1" s="65"/>
      <c r="F1" s="65"/>
    </row>
    <row r="2" spans="1:6" ht="15.75">
      <c r="A2" s="67" t="s">
        <v>14</v>
      </c>
      <c r="B2" s="65"/>
      <c r="C2" s="65"/>
      <c r="D2" s="65"/>
      <c r="E2" s="65"/>
      <c r="F2" s="65"/>
    </row>
    <row r="3" spans="1:6" ht="12.75">
      <c r="A3" s="65"/>
      <c r="B3" s="65"/>
      <c r="C3" s="65"/>
      <c r="D3" s="65"/>
      <c r="E3" s="65"/>
      <c r="F3" s="65"/>
    </row>
    <row r="4" spans="1:6" ht="12.75">
      <c r="A4" s="56" t="s">
        <v>15</v>
      </c>
      <c r="B4" s="64" t="s">
        <v>50</v>
      </c>
      <c r="C4" s="65"/>
      <c r="D4" s="65"/>
      <c r="E4" s="65"/>
      <c r="F4" s="65"/>
    </row>
    <row r="5" spans="1:6" ht="12.75">
      <c r="A5" s="68" t="s">
        <v>17</v>
      </c>
      <c r="B5" s="65"/>
      <c r="C5" s="65"/>
      <c r="D5" s="65"/>
      <c r="E5" s="65"/>
      <c r="F5" s="65"/>
    </row>
    <row r="6" spans="1:6" ht="12.75">
      <c r="A6" s="56" t="s">
        <v>18</v>
      </c>
      <c r="B6" s="64" t="s">
        <v>49</v>
      </c>
      <c r="C6" s="65"/>
      <c r="D6" s="65"/>
      <c r="E6" s="65"/>
      <c r="F6" s="65"/>
    </row>
    <row r="7" spans="1:6" ht="12.75">
      <c r="A7" s="56" t="s">
        <v>20</v>
      </c>
      <c r="B7" s="64" t="s">
        <v>48</v>
      </c>
      <c r="C7" s="65"/>
      <c r="D7" s="65"/>
      <c r="E7" s="65"/>
      <c r="F7" s="65"/>
    </row>
    <row r="8" spans="1:6" ht="12.75">
      <c r="A8" s="56" t="s">
        <v>22</v>
      </c>
      <c r="B8" s="64" t="s">
        <v>47</v>
      </c>
      <c r="C8" s="65"/>
      <c r="D8" s="65"/>
      <c r="E8" s="65"/>
      <c r="F8" s="65"/>
    </row>
    <row r="9" spans="1:6" ht="12.75">
      <c r="A9" s="56" t="s">
        <v>24</v>
      </c>
      <c r="B9" s="64" t="s">
        <v>25</v>
      </c>
      <c r="C9" s="65"/>
      <c r="D9" s="65"/>
      <c r="E9" s="65"/>
      <c r="F9" s="65"/>
    </row>
    <row r="10" spans="1:6" ht="12.75">
      <c r="A10" s="56" t="s">
        <v>26</v>
      </c>
      <c r="B10" s="66" t="s">
        <v>27</v>
      </c>
      <c r="C10" s="65"/>
      <c r="D10" s="65"/>
      <c r="E10" s="65"/>
      <c r="F10" s="65"/>
    </row>
    <row r="12" spans="1:14" ht="13.5" thickBot="1">
      <c r="A12" s="57" t="s">
        <v>12</v>
      </c>
      <c r="B12" s="57" t="s">
        <v>28</v>
      </c>
      <c r="C12" s="57" t="s">
        <v>29</v>
      </c>
      <c r="D12" s="57" t="s">
        <v>30</v>
      </c>
      <c r="E12" s="57" t="s">
        <v>31</v>
      </c>
      <c r="F12" s="57" t="s">
        <v>32</v>
      </c>
      <c r="G12" s="57" t="s">
        <v>33</v>
      </c>
      <c r="H12" s="57" t="s">
        <v>34</v>
      </c>
      <c r="I12" s="57" t="s">
        <v>35</v>
      </c>
      <c r="J12" s="57" t="s">
        <v>36</v>
      </c>
      <c r="K12" s="57" t="s">
        <v>37</v>
      </c>
      <c r="L12" s="57" t="s">
        <v>38</v>
      </c>
      <c r="M12" s="57" t="s">
        <v>39</v>
      </c>
      <c r="N12" s="57" t="s">
        <v>40</v>
      </c>
    </row>
    <row r="13" spans="1:13" ht="13.5" thickTop="1">
      <c r="A13" s="58">
        <v>2002</v>
      </c>
      <c r="B13" s="69">
        <v>5.7</v>
      </c>
      <c r="C13" s="69">
        <v>5.7</v>
      </c>
      <c r="D13" s="69">
        <v>5.7</v>
      </c>
      <c r="E13" s="69">
        <v>5.9</v>
      </c>
      <c r="F13" s="69">
        <v>5.8</v>
      </c>
      <c r="G13" s="69">
        <v>5.8</v>
      </c>
      <c r="H13" s="69">
        <v>5.8</v>
      </c>
      <c r="I13" s="69">
        <v>5.7</v>
      </c>
      <c r="J13" s="69">
        <v>5.7</v>
      </c>
      <c r="K13" s="69">
        <v>5.7</v>
      </c>
      <c r="L13" s="69">
        <v>5.9</v>
      </c>
      <c r="M13" s="69">
        <v>6</v>
      </c>
    </row>
    <row r="14" spans="1:13" ht="12.75">
      <c r="A14" s="58">
        <v>2003</v>
      </c>
      <c r="B14" s="69">
        <v>5.8</v>
      </c>
      <c r="C14" s="69">
        <v>5.9</v>
      </c>
      <c r="D14" s="69">
        <v>5.9</v>
      </c>
      <c r="E14" s="69">
        <v>6</v>
      </c>
      <c r="F14" s="69">
        <v>6.1</v>
      </c>
      <c r="G14" s="69">
        <v>6.3</v>
      </c>
      <c r="H14" s="69">
        <v>6.2</v>
      </c>
      <c r="I14" s="69">
        <v>6.1</v>
      </c>
      <c r="J14" s="69">
        <v>6.1</v>
      </c>
      <c r="K14" s="69">
        <v>6</v>
      </c>
      <c r="L14" s="69">
        <v>5.8</v>
      </c>
      <c r="M14" s="69">
        <v>5.7</v>
      </c>
    </row>
    <row r="15" spans="1:13" ht="12.75">
      <c r="A15" s="58">
        <v>2004</v>
      </c>
      <c r="B15" s="69">
        <v>5.7</v>
      </c>
      <c r="C15" s="69">
        <v>5.6</v>
      </c>
      <c r="D15" s="69">
        <v>5.8</v>
      </c>
      <c r="E15" s="69">
        <v>5.6</v>
      </c>
      <c r="F15" s="69">
        <v>5.6</v>
      </c>
      <c r="G15" s="69">
        <v>5.6</v>
      </c>
      <c r="H15" s="69">
        <v>5.5</v>
      </c>
      <c r="I15" s="69">
        <v>5.4</v>
      </c>
      <c r="J15" s="69">
        <v>5.4</v>
      </c>
      <c r="K15" s="69">
        <v>5.5</v>
      </c>
      <c r="L15" s="69">
        <v>5.4</v>
      </c>
      <c r="M15" s="69">
        <v>5.4</v>
      </c>
    </row>
    <row r="16" spans="1:13" ht="12.75">
      <c r="A16" s="58">
        <v>2005</v>
      </c>
      <c r="B16" s="69">
        <v>5.3</v>
      </c>
      <c r="C16" s="69">
        <v>5.4</v>
      </c>
      <c r="D16" s="69">
        <v>5.2</v>
      </c>
      <c r="E16" s="69">
        <v>5.2</v>
      </c>
      <c r="F16" s="69">
        <v>5.1</v>
      </c>
      <c r="G16" s="69">
        <v>5</v>
      </c>
      <c r="H16" s="69">
        <v>5</v>
      </c>
      <c r="I16" s="69">
        <v>4.9</v>
      </c>
      <c r="J16" s="69">
        <v>5</v>
      </c>
      <c r="K16" s="69">
        <v>5</v>
      </c>
      <c r="L16" s="69">
        <v>5</v>
      </c>
      <c r="M16" s="69">
        <v>4.9</v>
      </c>
    </row>
    <row r="17" spans="1:13" ht="12.75">
      <c r="A17" s="58">
        <v>2006</v>
      </c>
      <c r="B17" s="69">
        <v>4.7</v>
      </c>
      <c r="C17" s="69">
        <v>4.8</v>
      </c>
      <c r="D17" s="69">
        <v>4.7</v>
      </c>
      <c r="E17" s="69">
        <v>4.7</v>
      </c>
      <c r="F17" s="69">
        <v>4.6</v>
      </c>
      <c r="G17" s="69">
        <v>4.6</v>
      </c>
      <c r="H17" s="69">
        <v>4.7</v>
      </c>
      <c r="I17" s="69">
        <v>4.7</v>
      </c>
      <c r="J17" s="69">
        <v>4.5</v>
      </c>
      <c r="K17" s="69">
        <v>4.4</v>
      </c>
      <c r="L17" s="69">
        <v>4.5</v>
      </c>
      <c r="M17" s="69">
        <v>4.4</v>
      </c>
    </row>
    <row r="18" spans="1:13" ht="12.75">
      <c r="A18" s="58">
        <v>2007</v>
      </c>
      <c r="B18" s="69">
        <v>4.6</v>
      </c>
      <c r="C18" s="69">
        <v>4.5</v>
      </c>
      <c r="D18" s="69">
        <v>4.4</v>
      </c>
      <c r="E18" s="69">
        <v>4.5</v>
      </c>
      <c r="F18" s="69">
        <v>4.4</v>
      </c>
      <c r="G18" s="69">
        <v>4.6</v>
      </c>
      <c r="H18" s="69">
        <v>4.7</v>
      </c>
      <c r="I18" s="69">
        <v>4.6</v>
      </c>
      <c r="J18" s="69">
        <v>4.7</v>
      </c>
      <c r="K18" s="69">
        <v>4.7</v>
      </c>
      <c r="L18" s="69">
        <v>4.7</v>
      </c>
      <c r="M18" s="69">
        <v>5</v>
      </c>
    </row>
    <row r="19" spans="1:13" ht="12.75">
      <c r="A19" s="58">
        <v>2008</v>
      </c>
      <c r="B19" s="69">
        <v>5</v>
      </c>
      <c r="C19" s="69">
        <v>4.9</v>
      </c>
      <c r="D19" s="69">
        <v>5.1</v>
      </c>
      <c r="E19" s="69">
        <v>5</v>
      </c>
      <c r="F19" s="69">
        <v>5.4</v>
      </c>
      <c r="G19" s="69">
        <v>5.6</v>
      </c>
      <c r="H19" s="69">
        <v>5.8</v>
      </c>
      <c r="I19" s="69">
        <v>6.1</v>
      </c>
      <c r="J19" s="69">
        <v>6.1</v>
      </c>
      <c r="K19" s="69">
        <v>6.5</v>
      </c>
      <c r="L19" s="69">
        <v>6.8</v>
      </c>
      <c r="M19" s="69">
        <v>7.3</v>
      </c>
    </row>
    <row r="20" spans="1:13" ht="12.75">
      <c r="A20" s="58">
        <v>2009</v>
      </c>
      <c r="B20" s="69">
        <v>7.8</v>
      </c>
      <c r="C20" s="69">
        <v>8.3</v>
      </c>
      <c r="D20" s="69">
        <v>8.7</v>
      </c>
      <c r="E20" s="69">
        <v>8.9</v>
      </c>
      <c r="F20" s="69">
        <v>9.4</v>
      </c>
      <c r="G20" s="69">
        <v>9.5</v>
      </c>
      <c r="H20" s="69">
        <v>9.5</v>
      </c>
      <c r="I20" s="69">
        <v>9.6</v>
      </c>
      <c r="J20" s="69">
        <v>9.8</v>
      </c>
      <c r="K20" s="69">
        <v>10</v>
      </c>
      <c r="L20" s="69">
        <v>9.9</v>
      </c>
      <c r="M20" s="69">
        <v>9.9</v>
      </c>
    </row>
    <row r="21" spans="1:13" ht="12.75">
      <c r="A21" s="58">
        <v>2010</v>
      </c>
      <c r="B21" s="69">
        <v>9.7</v>
      </c>
      <c r="C21" s="69">
        <v>9.8</v>
      </c>
      <c r="D21" s="69">
        <v>9.8</v>
      </c>
      <c r="E21" s="69">
        <v>9.9</v>
      </c>
      <c r="F21" s="69">
        <v>9.6</v>
      </c>
      <c r="G21" s="69">
        <v>9.4</v>
      </c>
      <c r="H21" s="69">
        <v>9.5</v>
      </c>
      <c r="I21" s="69">
        <v>9.6</v>
      </c>
      <c r="J21" s="69">
        <v>9.5</v>
      </c>
      <c r="K21" s="69">
        <v>9.5</v>
      </c>
      <c r="L21" s="69">
        <v>9.8</v>
      </c>
      <c r="M21" s="69">
        <v>9.4</v>
      </c>
    </row>
    <row r="22" spans="1:13" ht="12.75">
      <c r="A22" s="58">
        <v>2011</v>
      </c>
      <c r="B22" s="69">
        <v>9.1</v>
      </c>
      <c r="C22" s="69">
        <v>9</v>
      </c>
      <c r="D22" s="69">
        <v>8.9</v>
      </c>
      <c r="E22" s="69">
        <v>9</v>
      </c>
      <c r="F22" s="69">
        <v>9</v>
      </c>
      <c r="G22" s="69">
        <v>9.1</v>
      </c>
      <c r="H22" s="69">
        <v>9.1</v>
      </c>
      <c r="I22" s="69">
        <v>9.1</v>
      </c>
      <c r="J22" s="69">
        <v>9</v>
      </c>
      <c r="K22" s="69">
        <v>8.9</v>
      </c>
      <c r="L22" s="69">
        <v>8.7</v>
      </c>
      <c r="M22" s="69">
        <v>8.5</v>
      </c>
    </row>
    <row r="23" spans="1:2" ht="12.75">
      <c r="A23" s="58">
        <v>2012</v>
      </c>
      <c r="B23" s="69">
        <v>8.3</v>
      </c>
    </row>
  </sheetData>
  <sheetProtection/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/>
  <headerFooter alignWithMargins="0">
    <oddHeader>&amp;L&amp;CBureau of Labor Statistics&amp;R</oddHeader>
    <oddFooter>&amp;LSource: Bureau of Labor Statistics&amp;C&amp;RGenerated on: February 21, 2012 (02:23:01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F36" sqref="F36"/>
    </sheetView>
  </sheetViews>
  <sheetFormatPr defaultColWidth="9.140625" defaultRowHeight="15"/>
  <cols>
    <col min="1" max="1" width="20.00390625" style="1" customWidth="1"/>
    <col min="2" max="7" width="8.00390625" style="1" customWidth="1"/>
    <col min="8" max="9" width="12.00390625" style="1" bestFit="1" customWidth="1"/>
    <col min="10" max="255" width="8.00390625" style="1" customWidth="1"/>
    <col min="256" max="16384" width="9.140625" style="1" customWidth="1"/>
  </cols>
  <sheetData>
    <row r="1" spans="1:6" ht="15.75">
      <c r="A1" s="67" t="s">
        <v>13</v>
      </c>
      <c r="B1" s="65"/>
      <c r="C1" s="65"/>
      <c r="D1" s="65"/>
      <c r="E1" s="65"/>
      <c r="F1" s="65"/>
    </row>
    <row r="2" spans="1:6" ht="15.75">
      <c r="A2" s="67" t="s">
        <v>14</v>
      </c>
      <c r="B2" s="65"/>
      <c r="C2" s="65"/>
      <c r="D2" s="65"/>
      <c r="E2" s="65"/>
      <c r="F2" s="65"/>
    </row>
    <row r="3" spans="1:6" ht="12.75">
      <c r="A3" s="65"/>
      <c r="B3" s="65"/>
      <c r="C3" s="65"/>
      <c r="D3" s="65"/>
      <c r="E3" s="65"/>
      <c r="F3" s="65"/>
    </row>
    <row r="4" spans="1:6" ht="12.75">
      <c r="A4" s="56" t="s">
        <v>15</v>
      </c>
      <c r="B4" s="64" t="s">
        <v>16</v>
      </c>
      <c r="C4" s="65"/>
      <c r="D4" s="65"/>
      <c r="E4" s="65"/>
      <c r="F4" s="65"/>
    </row>
    <row r="5" spans="1:6" ht="12.75">
      <c r="A5" s="68" t="s">
        <v>17</v>
      </c>
      <c r="B5" s="65"/>
      <c r="C5" s="65"/>
      <c r="D5" s="65"/>
      <c r="E5" s="65"/>
      <c r="F5" s="65"/>
    </row>
    <row r="6" spans="1:6" ht="12.75">
      <c r="A6" s="56" t="s">
        <v>18</v>
      </c>
      <c r="B6" s="64" t="s">
        <v>19</v>
      </c>
      <c r="C6" s="65"/>
      <c r="D6" s="65"/>
      <c r="E6" s="65"/>
      <c r="F6" s="65"/>
    </row>
    <row r="7" spans="1:6" ht="12.75">
      <c r="A7" s="56" t="s">
        <v>20</v>
      </c>
      <c r="B7" s="62" t="s">
        <v>21</v>
      </c>
      <c r="C7" s="63"/>
      <c r="D7" s="63"/>
      <c r="E7" s="63"/>
      <c r="F7" s="63"/>
    </row>
    <row r="8" spans="1:6" ht="12.75">
      <c r="A8" s="56" t="s">
        <v>22</v>
      </c>
      <c r="B8" s="64" t="s">
        <v>23</v>
      </c>
      <c r="C8" s="65"/>
      <c r="D8" s="65"/>
      <c r="E8" s="65"/>
      <c r="F8" s="65"/>
    </row>
    <row r="9" spans="1:6" ht="12.75">
      <c r="A9" s="56" t="s">
        <v>24</v>
      </c>
      <c r="B9" s="64" t="s">
        <v>25</v>
      </c>
      <c r="C9" s="65"/>
      <c r="D9" s="65"/>
      <c r="E9" s="65"/>
      <c r="F9" s="65"/>
    </row>
    <row r="10" spans="1:6" ht="12.75">
      <c r="A10" s="56" t="s">
        <v>26</v>
      </c>
      <c r="B10" s="66" t="s">
        <v>27</v>
      </c>
      <c r="C10" s="65"/>
      <c r="D10" s="65"/>
      <c r="E10" s="65"/>
      <c r="F10" s="65"/>
    </row>
    <row r="12" spans="1:14" ht="13.5" thickBot="1">
      <c r="A12" s="57" t="s">
        <v>12</v>
      </c>
      <c r="B12" s="57" t="s">
        <v>28</v>
      </c>
      <c r="C12" s="57" t="s">
        <v>29</v>
      </c>
      <c r="D12" s="57" t="s">
        <v>30</v>
      </c>
      <c r="E12" s="57" t="s">
        <v>31</v>
      </c>
      <c r="F12" s="57" t="s">
        <v>32</v>
      </c>
      <c r="G12" s="57" t="s">
        <v>33</v>
      </c>
      <c r="H12" s="57" t="s">
        <v>34</v>
      </c>
      <c r="I12" s="57" t="s">
        <v>35</v>
      </c>
      <c r="J12" s="57" t="s">
        <v>36</v>
      </c>
      <c r="K12" s="57" t="s">
        <v>37</v>
      </c>
      <c r="L12" s="57" t="s">
        <v>38</v>
      </c>
      <c r="M12" s="57" t="s">
        <v>39</v>
      </c>
      <c r="N12" s="57" t="s">
        <v>40</v>
      </c>
    </row>
    <row r="13" spans="1:14" ht="13.5" thickTop="1">
      <c r="A13" s="58">
        <v>2002</v>
      </c>
      <c r="B13" s="59">
        <v>143883</v>
      </c>
      <c r="C13" s="59">
        <v>144653</v>
      </c>
      <c r="D13" s="59">
        <v>144481</v>
      </c>
      <c r="E13" s="59">
        <v>144725</v>
      </c>
      <c r="F13" s="59">
        <v>144938</v>
      </c>
      <c r="G13" s="59">
        <v>144808</v>
      </c>
      <c r="H13" s="59">
        <v>144803</v>
      </c>
      <c r="I13" s="59">
        <v>145009</v>
      </c>
      <c r="J13" s="59">
        <v>145552</v>
      </c>
      <c r="K13" s="59">
        <v>145314</v>
      </c>
      <c r="L13" s="59">
        <v>145041</v>
      </c>
      <c r="M13" s="59">
        <v>145066</v>
      </c>
      <c r="N13" s="60">
        <f>AVERAGE(B13:M13)</f>
        <v>144856.08333333334</v>
      </c>
    </row>
    <row r="14" spans="1:14" ht="12.75">
      <c r="A14" s="58">
        <v>2003</v>
      </c>
      <c r="B14" s="59">
        <v>145937</v>
      </c>
      <c r="C14" s="59">
        <v>146100</v>
      </c>
      <c r="D14" s="59">
        <v>146022</v>
      </c>
      <c r="E14" s="59">
        <v>146474</v>
      </c>
      <c r="F14" s="59">
        <v>146500</v>
      </c>
      <c r="G14" s="59">
        <v>147056</v>
      </c>
      <c r="H14" s="59">
        <v>146485</v>
      </c>
      <c r="I14" s="59">
        <v>146445</v>
      </c>
      <c r="J14" s="59">
        <v>146530</v>
      </c>
      <c r="K14" s="59">
        <v>146716</v>
      </c>
      <c r="L14" s="59">
        <v>147000</v>
      </c>
      <c r="M14" s="59">
        <v>146729</v>
      </c>
      <c r="N14" s="60">
        <f aca="true" t="shared" si="0" ref="N14:N22">AVERAGE(B14:M14)</f>
        <v>146499.5</v>
      </c>
    </row>
    <row r="15" spans="1:14" ht="12.75">
      <c r="A15" s="58">
        <v>2004</v>
      </c>
      <c r="B15" s="59">
        <v>146842</v>
      </c>
      <c r="C15" s="59">
        <v>146709</v>
      </c>
      <c r="D15" s="59">
        <v>146944</v>
      </c>
      <c r="E15" s="59">
        <v>146850</v>
      </c>
      <c r="F15" s="59">
        <v>147065</v>
      </c>
      <c r="G15" s="59">
        <v>147460</v>
      </c>
      <c r="H15" s="59">
        <v>147692</v>
      </c>
      <c r="I15" s="59">
        <v>147564</v>
      </c>
      <c r="J15" s="59">
        <v>147415</v>
      </c>
      <c r="K15" s="59">
        <v>147793</v>
      </c>
      <c r="L15" s="59">
        <v>148162</v>
      </c>
      <c r="M15" s="59">
        <v>148059</v>
      </c>
      <c r="N15" s="60">
        <f t="shared" si="0"/>
        <v>147379.58333333334</v>
      </c>
    </row>
    <row r="16" spans="1:14" ht="12.75">
      <c r="A16" s="58">
        <v>2005</v>
      </c>
      <c r="B16" s="59">
        <v>148029</v>
      </c>
      <c r="C16" s="59">
        <v>148364</v>
      </c>
      <c r="D16" s="59">
        <v>148391</v>
      </c>
      <c r="E16" s="59">
        <v>148926</v>
      </c>
      <c r="F16" s="59">
        <v>149261</v>
      </c>
      <c r="G16" s="59">
        <v>149238</v>
      </c>
      <c r="H16" s="59">
        <v>149432</v>
      </c>
      <c r="I16" s="59">
        <v>149779</v>
      </c>
      <c r="J16" s="59">
        <v>149954</v>
      </c>
      <c r="K16" s="59">
        <v>150001</v>
      </c>
      <c r="L16" s="59">
        <v>150065</v>
      </c>
      <c r="M16" s="59">
        <v>150030</v>
      </c>
      <c r="N16" s="60">
        <f t="shared" si="0"/>
        <v>149289.16666666666</v>
      </c>
    </row>
    <row r="17" spans="1:14" ht="12.75">
      <c r="A17" s="58">
        <v>2006</v>
      </c>
      <c r="B17" s="59">
        <v>150214</v>
      </c>
      <c r="C17" s="59">
        <v>150641</v>
      </c>
      <c r="D17" s="59">
        <v>150813</v>
      </c>
      <c r="E17" s="59">
        <v>150881</v>
      </c>
      <c r="F17" s="59">
        <v>151069</v>
      </c>
      <c r="G17" s="59">
        <v>151354</v>
      </c>
      <c r="H17" s="59">
        <v>151377</v>
      </c>
      <c r="I17" s="59">
        <v>151716</v>
      </c>
      <c r="J17" s="59">
        <v>151662</v>
      </c>
      <c r="K17" s="59">
        <v>152041</v>
      </c>
      <c r="L17" s="59">
        <v>152406</v>
      </c>
      <c r="M17" s="59">
        <v>152732</v>
      </c>
      <c r="N17" s="60">
        <f t="shared" si="0"/>
        <v>151408.83333333334</v>
      </c>
    </row>
    <row r="18" spans="1:14" ht="12.75">
      <c r="A18" s="58">
        <v>2007</v>
      </c>
      <c r="B18" s="59">
        <v>153144</v>
      </c>
      <c r="C18" s="59">
        <v>152983</v>
      </c>
      <c r="D18" s="59">
        <v>153051</v>
      </c>
      <c r="E18" s="59">
        <v>152435</v>
      </c>
      <c r="F18" s="59">
        <v>152670</v>
      </c>
      <c r="G18" s="59">
        <v>153041</v>
      </c>
      <c r="H18" s="59">
        <v>153054</v>
      </c>
      <c r="I18" s="59">
        <v>152749</v>
      </c>
      <c r="J18" s="59">
        <v>153414</v>
      </c>
      <c r="K18" s="59">
        <v>153183</v>
      </c>
      <c r="L18" s="59">
        <v>153835</v>
      </c>
      <c r="M18" s="59">
        <v>153918</v>
      </c>
      <c r="N18" s="60">
        <f t="shared" si="0"/>
        <v>153123.08333333334</v>
      </c>
    </row>
    <row r="19" spans="1:14" ht="12.75">
      <c r="A19" s="58">
        <v>2008</v>
      </c>
      <c r="B19" s="59">
        <v>154075</v>
      </c>
      <c r="C19" s="59">
        <v>153648</v>
      </c>
      <c r="D19" s="59">
        <v>153925</v>
      </c>
      <c r="E19" s="59">
        <v>153761</v>
      </c>
      <c r="F19" s="59">
        <v>154325</v>
      </c>
      <c r="G19" s="59">
        <v>154316</v>
      </c>
      <c r="H19" s="59">
        <v>154480</v>
      </c>
      <c r="I19" s="59">
        <v>154646</v>
      </c>
      <c r="J19" s="59">
        <v>154559</v>
      </c>
      <c r="K19" s="59">
        <v>154875</v>
      </c>
      <c r="L19" s="59">
        <v>154622</v>
      </c>
      <c r="M19" s="59">
        <v>154626</v>
      </c>
      <c r="N19" s="60">
        <f t="shared" si="0"/>
        <v>154321.5</v>
      </c>
    </row>
    <row r="20" spans="1:14" ht="12.75">
      <c r="A20" s="58">
        <v>2009</v>
      </c>
      <c r="B20" s="59">
        <v>154236</v>
      </c>
      <c r="C20" s="59">
        <v>154521</v>
      </c>
      <c r="D20" s="59">
        <v>154143</v>
      </c>
      <c r="E20" s="59">
        <v>154450</v>
      </c>
      <c r="F20" s="59">
        <v>154800</v>
      </c>
      <c r="G20" s="59">
        <v>154730</v>
      </c>
      <c r="H20" s="59">
        <v>154538</v>
      </c>
      <c r="I20" s="59">
        <v>154319</v>
      </c>
      <c r="J20" s="59">
        <v>153786</v>
      </c>
      <c r="K20" s="59">
        <v>153822</v>
      </c>
      <c r="L20" s="59">
        <v>153833</v>
      </c>
      <c r="M20" s="59">
        <v>153091</v>
      </c>
      <c r="N20" s="60">
        <f t="shared" si="0"/>
        <v>154189.08333333334</v>
      </c>
    </row>
    <row r="21" spans="1:14" ht="12.75">
      <c r="A21" s="58">
        <v>2010</v>
      </c>
      <c r="B21" s="59">
        <v>153454</v>
      </c>
      <c r="C21" s="59">
        <v>153704</v>
      </c>
      <c r="D21" s="59">
        <v>153964</v>
      </c>
      <c r="E21" s="59">
        <v>154528</v>
      </c>
      <c r="F21" s="59">
        <v>154216</v>
      </c>
      <c r="G21" s="59">
        <v>153653</v>
      </c>
      <c r="H21" s="59">
        <v>153748</v>
      </c>
      <c r="I21" s="59">
        <v>154073</v>
      </c>
      <c r="J21" s="59">
        <v>153918</v>
      </c>
      <c r="K21" s="59">
        <v>153709</v>
      </c>
      <c r="L21" s="59">
        <v>154041</v>
      </c>
      <c r="M21" s="59">
        <v>153613</v>
      </c>
      <c r="N21" s="60">
        <f t="shared" si="0"/>
        <v>153885.08333333334</v>
      </c>
    </row>
    <row r="22" spans="1:14" ht="12.75">
      <c r="A22" s="58">
        <v>2011</v>
      </c>
      <c r="B22" s="59">
        <v>153250</v>
      </c>
      <c r="C22" s="59">
        <v>153302</v>
      </c>
      <c r="D22" s="59">
        <v>153392</v>
      </c>
      <c r="E22" s="59">
        <v>153420</v>
      </c>
      <c r="F22" s="59">
        <v>153700</v>
      </c>
      <c r="G22" s="59">
        <v>153409</v>
      </c>
      <c r="H22" s="59">
        <v>153358</v>
      </c>
      <c r="I22" s="59">
        <v>153674</v>
      </c>
      <c r="J22" s="59">
        <v>154004</v>
      </c>
      <c r="K22" s="59">
        <v>154057</v>
      </c>
      <c r="L22" s="59">
        <v>153937</v>
      </c>
      <c r="M22" s="59">
        <v>153887</v>
      </c>
      <c r="N22" s="60">
        <f t="shared" si="0"/>
        <v>153615.83333333334</v>
      </c>
    </row>
    <row r="23" spans="1:2" ht="12.75">
      <c r="A23" s="58">
        <v>2012</v>
      </c>
      <c r="B23" s="59">
        <v>154395</v>
      </c>
    </row>
    <row r="27" spans="3:7" ht="12.75">
      <c r="C27" s="1" t="s">
        <v>41</v>
      </c>
      <c r="G27" s="1" t="s">
        <v>42</v>
      </c>
    </row>
    <row r="28" spans="3:9" ht="12.75">
      <c r="C28" s="1" t="s">
        <v>43</v>
      </c>
      <c r="D28" s="1" t="s">
        <v>44</v>
      </c>
      <c r="E28" s="1" t="s">
        <v>45</v>
      </c>
      <c r="G28" s="1" t="s">
        <v>43</v>
      </c>
      <c r="H28" s="1" t="s">
        <v>44</v>
      </c>
      <c r="I28" s="1" t="s">
        <v>46</v>
      </c>
    </row>
    <row r="29" spans="2:11" ht="12.75">
      <c r="B29" s="1">
        <v>2009</v>
      </c>
      <c r="C29" s="61">
        <v>9.25833333333333</v>
      </c>
      <c r="D29" s="1">
        <v>8.1</v>
      </c>
      <c r="E29" s="61">
        <v>1.1583333333333297</v>
      </c>
      <c r="G29" s="1">
        <f>0.093*N20</f>
        <v>14339.58475</v>
      </c>
      <c r="H29" s="1">
        <f>0.081*N20</f>
        <v>12489.315750000002</v>
      </c>
      <c r="I29" s="1">
        <f>0.012*N20</f>
        <v>1850.2690000000002</v>
      </c>
      <c r="K29" s="61">
        <f>I29/1000</f>
        <v>1.8502690000000002</v>
      </c>
    </row>
    <row r="30" spans="2:11" ht="12.75">
      <c r="B30" s="1">
        <v>2010</v>
      </c>
      <c r="C30" s="61">
        <v>9.641666666666666</v>
      </c>
      <c r="D30" s="1">
        <v>7.9</v>
      </c>
      <c r="E30" s="61">
        <v>1.7416666666666654</v>
      </c>
      <c r="G30" s="1">
        <f>0.096*N21</f>
        <v>14772.968</v>
      </c>
      <c r="H30" s="1">
        <f>0.079*N21</f>
        <v>12156.921583333335</v>
      </c>
      <c r="I30" s="1">
        <f>0.017*N21</f>
        <v>2616.046416666667</v>
      </c>
      <c r="K30" s="61">
        <f>I30/1000</f>
        <v>2.616046416666667</v>
      </c>
    </row>
    <row r="31" spans="2:11" ht="12.75">
      <c r="B31" s="1">
        <v>2011</v>
      </c>
      <c r="C31" s="61">
        <v>8.941666666666668</v>
      </c>
      <c r="D31" s="1">
        <v>7.1</v>
      </c>
      <c r="E31" s="61">
        <v>1.8416666666666686</v>
      </c>
      <c r="G31" s="1">
        <f>0.089*N22</f>
        <v>13671.809166666666</v>
      </c>
      <c r="H31" s="1">
        <f>0.071*N22</f>
        <v>10906.724166666667</v>
      </c>
      <c r="I31" s="1">
        <f>0.018*N22</f>
        <v>2765.085</v>
      </c>
      <c r="K31" s="61">
        <f>I31/1000</f>
        <v>2.765085</v>
      </c>
    </row>
    <row r="32" spans="2:11" ht="12.75">
      <c r="B32" s="1">
        <v>2012</v>
      </c>
      <c r="C32" s="1">
        <v>8.3</v>
      </c>
      <c r="D32" s="1">
        <v>6</v>
      </c>
      <c r="E32" s="1">
        <v>2.3000000000000007</v>
      </c>
      <c r="G32" s="1">
        <f>0.083*B23</f>
        <v>12814.785</v>
      </c>
      <c r="H32" s="1">
        <f>0.06*B23</f>
        <v>9263.699999999999</v>
      </c>
      <c r="I32" s="1">
        <f>0.023*B23</f>
        <v>3551.085</v>
      </c>
      <c r="K32" s="61">
        <f>I32/1000</f>
        <v>3.551085</v>
      </c>
    </row>
    <row r="34" ht="12.75">
      <c r="K34" s="61"/>
    </row>
  </sheetData>
  <sheetProtection/>
  <mergeCells count="10">
    <mergeCell ref="B7:F7"/>
    <mergeCell ref="B8:F8"/>
    <mergeCell ref="B9:F9"/>
    <mergeCell ref="B10:F10"/>
    <mergeCell ref="A1:F1"/>
    <mergeCell ref="A2:F2"/>
    <mergeCell ref="A3:F3"/>
    <mergeCell ref="B4:F4"/>
    <mergeCell ref="A5:F5"/>
    <mergeCell ref="B6:F6"/>
  </mergeCells>
  <printOptions/>
  <pageMargins left="0.75" right="0.75" top="1" bottom="1" header="0.5" footer="0.5"/>
  <pageSetup horizontalDpi="300" verticalDpi="300" orientation="landscape"/>
  <headerFooter alignWithMargins="0">
    <oddHeader>&amp;L&amp;CBureau of Labor Statistics&amp;R</oddHeader>
    <oddFooter>&amp;LSource: Bureau of Labor Statistics&amp;C&amp;RGenerated on: February 20, 2012 (10:40:36 AM)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rrachmat</cp:lastModifiedBy>
  <cp:lastPrinted>2011-09-07T02:28:36Z</cp:lastPrinted>
  <dcterms:created xsi:type="dcterms:W3CDTF">2010-01-04T14:51:38Z</dcterms:created>
  <dcterms:modified xsi:type="dcterms:W3CDTF">2012-02-21T19:32:25Z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