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100" windowWidth="12435" windowHeight="6045" activeTab="2"/>
  </bookViews>
  <sheets>
    <sheet name="FY 2013 Budget" sheetId="1" r:id="rId1"/>
    <sheet name="FY 13 Mid-Session Review" sheetId="2" r:id="rId2"/>
    <sheet name="CBO Budget Review" sheetId="3" r:id="rId3"/>
    <sheet name="CBO Data Input" sheetId="4" r:id="rId4"/>
    <sheet name="OMB DATA INPUT (TABLES HERE)" sheetId="5" r:id="rId5"/>
    <sheet name="Sheet1" sheetId="6" r:id="rId6"/>
  </sheets>
  <externalReferences>
    <externalReference r:id="rId9"/>
  </externalReferences>
  <definedNames>
    <definedName name="fromyear">'[1]Data'!$B$24</definedName>
    <definedName name="toyear">'[1]Data'!$B$25</definedName>
  </definedNames>
  <calcPr fullCalcOnLoad="1"/>
</workbook>
</file>

<file path=xl/sharedStrings.xml><?xml version="1.0" encoding="utf-8"?>
<sst xmlns="http://schemas.openxmlformats.org/spreadsheetml/2006/main" count="195" uniqueCount="49">
  <si>
    <t>Defense</t>
  </si>
  <si>
    <t>Non-defense Discretionary</t>
  </si>
  <si>
    <t>Social Security</t>
  </si>
  <si>
    <t>Medicare</t>
  </si>
  <si>
    <t xml:space="preserve">Medicaid </t>
  </si>
  <si>
    <t>Other Mandatory Programs</t>
  </si>
  <si>
    <t>Net Interest</t>
  </si>
  <si>
    <t>Total Outlays</t>
  </si>
  <si>
    <t>Personal Income Tax</t>
  </si>
  <si>
    <t>Corporate Income Tax</t>
  </si>
  <si>
    <t>Social Security Payroll Tax</t>
  </si>
  <si>
    <t>Medicare Payroll Tax</t>
  </si>
  <si>
    <t>Unemployment Insurance</t>
  </si>
  <si>
    <t>Other Retirement Receipts</t>
  </si>
  <si>
    <t>Excise Tax</t>
  </si>
  <si>
    <t>Estate and Gift Tax</t>
  </si>
  <si>
    <t>Other Taxes</t>
  </si>
  <si>
    <t>billions</t>
  </si>
  <si>
    <t>percent</t>
  </si>
  <si>
    <t>Source:</t>
  </si>
  <si>
    <t>http://www.whitehouse.gov/sites/default/files/omb/budget/fy2013/assets/tables.pdf</t>
  </si>
  <si>
    <t>Spending</t>
  </si>
  <si>
    <t>Revenue (Taxes)</t>
  </si>
  <si>
    <t>Total Taxes</t>
  </si>
  <si>
    <t>Revenue Source</t>
  </si>
  <si>
    <t>Spending Category</t>
  </si>
  <si>
    <t>$ billions</t>
  </si>
  <si>
    <t>Fiscal Year 2012 Budget</t>
  </si>
  <si>
    <t xml:space="preserve">70 percent of tax revenue covers spending </t>
  </si>
  <si>
    <t>Mid-Session Review (FY2013)</t>
  </si>
  <si>
    <t>NonDefense</t>
  </si>
  <si>
    <t>Medicaid</t>
  </si>
  <si>
    <t>Other Mandatory</t>
  </si>
  <si>
    <t>Other</t>
  </si>
  <si>
    <t>Medicare Payroll</t>
  </si>
  <si>
    <t>Corporate Income</t>
  </si>
  <si>
    <t>SS Payroll</t>
  </si>
  <si>
    <t>Individual Income</t>
  </si>
  <si>
    <t>Note: Released on February 13, 2012. Percentage numbers in Revenue Section may not add up to 100 percent due to rounding</t>
  </si>
  <si>
    <t>Note: Released on July 27, 2012. Percentage numbers in Revenue Section may not add up to 100 percent due to rounding</t>
  </si>
  <si>
    <t>Revenue</t>
  </si>
  <si>
    <t>Defense-Military</t>
  </si>
  <si>
    <t>Other Activities</t>
  </si>
  <si>
    <t>Social Insurance</t>
  </si>
  <si>
    <t>Deficit</t>
  </si>
  <si>
    <t>Fiscal Year 2012  (President's FY 2013 Budget)</t>
  </si>
  <si>
    <t>Fiscal Year 2012 (FY 2013 Mid-Session Review)</t>
  </si>
  <si>
    <t>Note: Released on October 5, 2012. Percentage numbers in Revenue Section may not add up to 100 percent due to rounding</t>
  </si>
  <si>
    <t>Fiscal Year 2012 (CBO Monthly Budget Report)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</si>
</sst>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Courier"/>
      <family val="3"/>
    </font>
    <font>
      <sz val="10"/>
      <color indexed="8"/>
      <name val="Bell Centennial Address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sz val="14"/>
      <color indexed="8"/>
      <name val="Arial"/>
      <family val="0"/>
    </font>
    <font>
      <b/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55" applyAlignment="1">
      <alignment/>
    </xf>
    <xf numFmtId="0" fontId="50" fillId="3" borderId="0" xfId="0" applyFont="1" applyFill="1" applyAlignment="1">
      <alignment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14" xfId="66" applyNumberFormat="1" applyFont="1" applyBorder="1" applyAlignment="1">
      <alignment/>
    </xf>
    <xf numFmtId="164" fontId="0" fillId="0" borderId="15" xfId="66" applyNumberFormat="1" applyFont="1" applyBorder="1" applyAlignment="1">
      <alignment/>
    </xf>
    <xf numFmtId="164" fontId="0" fillId="0" borderId="14" xfId="66" applyNumberFormat="1" applyFont="1" applyFill="1" applyBorder="1" applyAlignment="1">
      <alignment/>
    </xf>
    <xf numFmtId="9" fontId="0" fillId="0" borderId="10" xfId="66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6" xfId="0" applyFill="1" applyBorder="1" applyAlignment="1">
      <alignment/>
    </xf>
    <xf numFmtId="9" fontId="49" fillId="0" borderId="10" xfId="66" applyFont="1" applyBorder="1" applyAlignment="1">
      <alignment/>
    </xf>
    <xf numFmtId="10" fontId="0" fillId="0" borderId="10" xfId="66" applyNumberFormat="1" applyFont="1" applyBorder="1" applyAlignment="1">
      <alignment/>
    </xf>
    <xf numFmtId="9" fontId="0" fillId="0" borderId="10" xfId="66" applyNumberFormat="1" applyFont="1" applyBorder="1" applyAlignment="1">
      <alignment/>
    </xf>
    <xf numFmtId="9" fontId="0" fillId="0" borderId="0" xfId="0" applyNumberFormat="1" applyAlignment="1">
      <alignment/>
    </xf>
    <xf numFmtId="165" fontId="49" fillId="0" borderId="10" xfId="66" applyNumberFormat="1" applyFont="1" applyBorder="1" applyAlignment="1">
      <alignment/>
    </xf>
    <xf numFmtId="0" fontId="51" fillId="0" borderId="0" xfId="0" applyFont="1" applyAlignment="1">
      <alignment/>
    </xf>
    <xf numFmtId="9" fontId="51" fillId="0" borderId="10" xfId="66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9" fontId="51" fillId="0" borderId="0" xfId="0" applyNumberFormat="1" applyFont="1" applyAlignment="1">
      <alignment/>
    </xf>
    <xf numFmtId="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/>
    </xf>
    <xf numFmtId="166" fontId="51" fillId="0" borderId="10" xfId="42" applyNumberFormat="1" applyFont="1" applyBorder="1" applyAlignment="1">
      <alignment horizontal="center"/>
    </xf>
    <xf numFmtId="166" fontId="51" fillId="0" borderId="10" xfId="42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166" fontId="51" fillId="0" borderId="17" xfId="42" applyNumberFormat="1" applyFont="1" applyBorder="1" applyAlignment="1">
      <alignment horizontal="center"/>
    </xf>
    <xf numFmtId="166" fontId="51" fillId="0" borderId="17" xfId="42" applyNumberFormat="1" applyFont="1" applyBorder="1" applyAlignment="1">
      <alignment horizontal="center" vertical="center"/>
    </xf>
    <xf numFmtId="0" fontId="51" fillId="1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1" fillId="18" borderId="18" xfId="0" applyFont="1" applyFill="1" applyBorder="1" applyAlignment="1">
      <alignment horizontal="center" vertical="center"/>
    </xf>
    <xf numFmtId="166" fontId="51" fillId="18" borderId="18" xfId="42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9" fontId="51" fillId="0" borderId="17" xfId="66" applyFont="1" applyBorder="1" applyAlignment="1">
      <alignment horizontal="center" vertical="center"/>
    </xf>
    <xf numFmtId="9" fontId="51" fillId="0" borderId="10" xfId="66" applyFont="1" applyBorder="1" applyAlignment="1">
      <alignment horizontal="center" vertical="center"/>
    </xf>
    <xf numFmtId="9" fontId="51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21" xfId="0" applyFont="1" applyBorder="1" applyAlignment="1">
      <alignment horizontal="left"/>
    </xf>
    <xf numFmtId="166" fontId="51" fillId="0" borderId="21" xfId="42" applyNumberFormat="1" applyFont="1" applyBorder="1" applyAlignment="1">
      <alignment horizontal="center"/>
    </xf>
    <xf numFmtId="9" fontId="51" fillId="0" borderId="21" xfId="66" applyFont="1" applyBorder="1" applyAlignment="1">
      <alignment horizontal="center" vertical="center"/>
    </xf>
    <xf numFmtId="0" fontId="51" fillId="0" borderId="22" xfId="0" applyFont="1" applyBorder="1" applyAlignment="1">
      <alignment horizontal="left"/>
    </xf>
    <xf numFmtId="166" fontId="51" fillId="0" borderId="22" xfId="42" applyNumberFormat="1" applyFont="1" applyBorder="1" applyAlignment="1">
      <alignment horizontal="center"/>
    </xf>
    <xf numFmtId="9" fontId="51" fillId="0" borderId="22" xfId="66" applyFont="1" applyBorder="1" applyAlignment="1">
      <alignment horizontal="center" vertical="center"/>
    </xf>
    <xf numFmtId="43" fontId="0" fillId="0" borderId="0" xfId="0" applyNumberFormat="1" applyAlignment="1">
      <alignment/>
    </xf>
    <xf numFmtId="9" fontId="51" fillId="0" borderId="17" xfId="66" applyNumberFormat="1" applyFont="1" applyBorder="1" applyAlignment="1">
      <alignment horizontal="center" vertical="center"/>
    </xf>
    <xf numFmtId="9" fontId="51" fillId="0" borderId="10" xfId="66" applyNumberFormat="1" applyFont="1" applyBorder="1" applyAlignment="1">
      <alignment horizontal="center" vertical="center"/>
    </xf>
    <xf numFmtId="166" fontId="52" fillId="0" borderId="10" xfId="42" applyNumberFormat="1" applyFont="1" applyBorder="1" applyAlignment="1">
      <alignment horizontal="center" vertical="center"/>
    </xf>
    <xf numFmtId="9" fontId="52" fillId="0" borderId="10" xfId="66" applyFont="1" applyBorder="1" applyAlignment="1">
      <alignment horizontal="center"/>
    </xf>
    <xf numFmtId="165" fontId="52" fillId="0" borderId="10" xfId="66" applyNumberFormat="1" applyFont="1" applyBorder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21" xfId="0" applyBorder="1" applyAlignment="1">
      <alignment/>
    </xf>
    <xf numFmtId="0" fontId="51" fillId="0" borderId="18" xfId="0" applyFont="1" applyBorder="1" applyAlignment="1">
      <alignment horizontal="left"/>
    </xf>
    <xf numFmtId="166" fontId="51" fillId="0" borderId="18" xfId="42" applyNumberFormat="1" applyFont="1" applyBorder="1" applyAlignment="1">
      <alignment horizontal="center"/>
    </xf>
    <xf numFmtId="9" fontId="51" fillId="0" borderId="18" xfId="6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0" fillId="3" borderId="0" xfId="0" applyFont="1" applyFill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3"/>
          <c:w val="0.932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92D2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HERE)'!$B$4:$C$4</c:f>
              <c:numCache>
                <c:ptCount val="2"/>
                <c:pt idx="0">
                  <c:v>223</c:v>
                </c:pt>
                <c:pt idx="1">
                  <c:v>1179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HERE)'!$B$5:$C$5</c:f>
              <c:numCache>
                <c:ptCount val="2"/>
                <c:pt idx="0">
                  <c:v>670</c:v>
                </c:pt>
                <c:pt idx="1">
                  <c:v>635</c:v>
                </c:pt>
              </c:numCache>
            </c:numRef>
          </c:val>
        </c:ser>
        <c:ser>
          <c:idx val="2"/>
          <c:order val="2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HERE)'!$B$6:$C$6</c:f>
              <c:numCache>
                <c:ptCount val="2"/>
                <c:pt idx="0">
                  <c:v>255</c:v>
                </c:pt>
                <c:pt idx="1">
                  <c:v>281</c:v>
                </c:pt>
              </c:numCache>
            </c:numRef>
          </c:val>
        </c:ser>
        <c:ser>
          <c:idx val="3"/>
          <c:order val="3"/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HERE)'!$B$7:$C$7</c:f>
              <c:numCache>
                <c:ptCount val="2"/>
                <c:pt idx="0">
                  <c:v>478</c:v>
                </c:pt>
                <c:pt idx="1">
                  <c:v>203</c:v>
                </c:pt>
              </c:numCache>
            </c:numRef>
          </c:val>
        </c:ser>
        <c:ser>
          <c:idx val="4"/>
          <c:order val="4"/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HERE)'!$B$8:$C$8</c:f>
              <c:numCache>
                <c:ptCount val="2"/>
                <c:pt idx="0">
                  <c:v>773</c:v>
                </c:pt>
                <c:pt idx="1">
                  <c:v>293</c:v>
                </c:pt>
              </c:numCache>
            </c:numRef>
          </c:val>
        </c:ser>
        <c:ser>
          <c:idx val="5"/>
          <c:order val="5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HERE)'!$B$9:$C$9</c:f>
              <c:numCache>
                <c:ptCount val="2"/>
                <c:pt idx="0">
                  <c:v>610</c:v>
                </c:pt>
              </c:numCache>
            </c:numRef>
          </c:val>
        </c:ser>
        <c:ser>
          <c:idx val="6"/>
          <c:order val="6"/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BF1DE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HERE)'!$B$10:$C$10</c:f>
              <c:numCache>
                <c:ptCount val="2"/>
                <c:pt idx="0">
                  <c:v>709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HERE)'!$B$11:$C$11</c:f>
              <c:numCache>
                <c:ptCount val="2"/>
              </c:numCache>
            </c:numRef>
          </c:val>
        </c:ser>
        <c:ser>
          <c:idx val="8"/>
          <c:order val="8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HERE)'!$B$12:$C$12</c:f>
              <c:numCache>
                <c:ptCount val="2"/>
              </c:numCache>
            </c:numRef>
          </c:val>
        </c:ser>
        <c:overlap val="100"/>
        <c:gapWidth val="75"/>
        <c:axId val="26032212"/>
        <c:axId val="37529957"/>
      </c:barChart>
      <c:catAx>
        <c:axId val="2603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7529957"/>
        <c:crosses val="autoZero"/>
        <c:auto val="1"/>
        <c:lblOffset val="100"/>
        <c:tickLblSkip val="1"/>
        <c:noMultiLvlLbl val="0"/>
      </c:catAx>
      <c:valAx>
        <c:axId val="37529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603221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3"/>
          <c:w val="0.932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92D2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HERE)'!$F$4:$G$4</c:f>
              <c:numCache>
                <c:ptCount val="2"/>
                <c:pt idx="0">
                  <c:v>218</c:v>
                </c:pt>
                <c:pt idx="1">
                  <c:v>1126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HERE)'!$F$5:$G$5</c:f>
              <c:numCache>
                <c:ptCount val="2"/>
                <c:pt idx="0">
                  <c:v>661</c:v>
                </c:pt>
                <c:pt idx="1">
                  <c:v>572</c:v>
                </c:pt>
              </c:numCache>
            </c:numRef>
          </c:val>
        </c:ser>
        <c:ser>
          <c:idx val="2"/>
          <c:order val="2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HERE)'!$F$6:$G$6</c:f>
              <c:numCache>
                <c:ptCount val="2"/>
                <c:pt idx="0">
                  <c:v>259</c:v>
                </c:pt>
                <c:pt idx="1">
                  <c:v>251</c:v>
                </c:pt>
              </c:numCache>
            </c:numRef>
          </c:val>
        </c:ser>
        <c:ser>
          <c:idx val="3"/>
          <c:order val="3"/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HERE)'!$F$7:$G$7</c:f>
              <c:numCache>
                <c:ptCount val="2"/>
                <c:pt idx="0">
                  <c:v>469</c:v>
                </c:pt>
                <c:pt idx="1">
                  <c:v>201</c:v>
                </c:pt>
              </c:numCache>
            </c:numRef>
          </c:val>
        </c:ser>
        <c:ser>
          <c:idx val="4"/>
          <c:order val="4"/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HERE)'!$F$8:$G$8</c:f>
              <c:numCache>
                <c:ptCount val="2"/>
                <c:pt idx="0">
                  <c:v>769</c:v>
                </c:pt>
                <c:pt idx="1">
                  <c:v>292</c:v>
                </c:pt>
              </c:numCache>
            </c:numRef>
          </c:val>
        </c:ser>
        <c:ser>
          <c:idx val="5"/>
          <c:order val="5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HERE)'!$F$9:$G$9</c:f>
              <c:numCache>
                <c:ptCount val="2"/>
                <c:pt idx="0">
                  <c:v>582</c:v>
                </c:pt>
              </c:numCache>
            </c:numRef>
          </c:val>
        </c:ser>
        <c:ser>
          <c:idx val="6"/>
          <c:order val="6"/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BF1DE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'OMB DATA INPUT (TABLES HERE)'!$F$10:$G$10</c:f>
              <c:numCache>
                <c:ptCount val="2"/>
                <c:pt idx="0">
                  <c:v>682</c:v>
                </c:pt>
              </c:numCache>
            </c:numRef>
          </c:val>
        </c:ser>
        <c:overlap val="100"/>
        <c:gapWidth val="75"/>
        <c:axId val="42930666"/>
        <c:axId val="60732787"/>
      </c:barChart>
      <c:catAx>
        <c:axId val="42930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0732787"/>
        <c:crosses val="autoZero"/>
        <c:auto val="1"/>
        <c:lblOffset val="100"/>
        <c:tickLblSkip val="1"/>
        <c:noMultiLvlLbl val="0"/>
      </c:catAx>
      <c:valAx>
        <c:axId val="6073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293066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305"/>
          <c:w val="0.93125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92D2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'CBO Data Input'!$C$5:$D$5</c:f>
              <c:numCache>
                <c:ptCount val="2"/>
                <c:pt idx="0">
                  <c:v>258</c:v>
                </c:pt>
                <c:pt idx="1">
                  <c:v>1129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'CBO Data Input'!$C$6:$D$6</c:f>
              <c:numCache>
                <c:ptCount val="2"/>
                <c:pt idx="0">
                  <c:v>1150</c:v>
                </c:pt>
                <c:pt idx="1">
                  <c:v>850</c:v>
                </c:pt>
              </c:numCache>
            </c:numRef>
          </c:val>
        </c:ser>
        <c:ser>
          <c:idx val="5"/>
          <c:order val="2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'CBO Data Input'!$C$7:$D$7</c:f>
              <c:numCache>
                <c:ptCount val="2"/>
                <c:pt idx="0">
                  <c:v>250</c:v>
                </c:pt>
                <c:pt idx="1">
                  <c:v>242</c:v>
                </c:pt>
              </c:numCache>
            </c:numRef>
          </c:val>
        </c:ser>
        <c:ser>
          <c:idx val="2"/>
          <c:order val="3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'CBO Data Input'!$C$8:$D$8</c:f>
              <c:numCache>
                <c:ptCount val="2"/>
                <c:pt idx="0">
                  <c:v>469</c:v>
                </c:pt>
                <c:pt idx="1">
                  <c:v>229</c:v>
                </c:pt>
              </c:numCache>
            </c:numRef>
          </c:val>
        </c:ser>
        <c:ser>
          <c:idx val="3"/>
          <c:order val="4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'OMB DATA INPUT (TABLES HERE)'!$B$3:$C$3</c:f>
              <c:strCache>
                <c:ptCount val="2"/>
                <c:pt idx="0">
                  <c:v>Spending</c:v>
                </c:pt>
                <c:pt idx="1">
                  <c:v>Revenue (Taxes)</c:v>
                </c:pt>
              </c:strCache>
            </c:strRef>
          </c:cat>
          <c:val>
            <c:numRef>
              <c:f>'CBO Data Input'!$C$9:$D$9</c:f>
              <c:numCache>
                <c:ptCount val="2"/>
                <c:pt idx="0">
                  <c:v>651</c:v>
                </c:pt>
              </c:numCache>
            </c:numRef>
          </c:val>
        </c:ser>
        <c:ser>
          <c:idx val="4"/>
          <c:order val="5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'CBO Data Input'!$C$10:$D$10</c:f>
              <c:numCache>
                <c:ptCount val="2"/>
                <c:pt idx="0">
                  <c:v>762</c:v>
                </c:pt>
              </c:numCache>
            </c:numRef>
          </c:val>
        </c:ser>
        <c:overlap val="100"/>
        <c:gapWidth val="75"/>
        <c:axId val="64721104"/>
        <c:axId val="7666449"/>
      </c:barChart>
      <c:catAx>
        <c:axId val="64721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7666449"/>
        <c:crosses val="autoZero"/>
        <c:auto val="1"/>
        <c:lblOffset val="100"/>
        <c:tickLblSkip val="1"/>
        <c:noMultiLvlLbl val="0"/>
      </c:catAx>
      <c:valAx>
        <c:axId val="76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472110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0.9025</cdr:y>
    </cdr:from>
    <cdr:to>
      <cdr:x>0.99075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762625"/>
          <a:ext cx="7286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President's FY 2013 Budget, Office of Management and Budget, Table S-4 "Adjusted Baseline by Category."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0.47325</cdr:x>
      <cdr:y>0.01325</cdr:y>
    </cdr:from>
    <cdr:to>
      <cdr:x>0.579</cdr:x>
      <cdr:y>0.15975</cdr:y>
    </cdr:to>
    <cdr:sp>
      <cdr:nvSpPr>
        <cdr:cNvPr id="2" name="TextBox 2"/>
        <cdr:cNvSpPr txBox="1">
          <a:spLocks noChangeArrowheads="1"/>
        </cdr:cNvSpPr>
      </cdr:nvSpPr>
      <cdr:spPr>
        <a:xfrm>
          <a:off x="4143375" y="762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2012 Federal Budget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(President's FY 2013 Budget)</a:t>
          </a:r>
        </a:p>
      </cdr:txBody>
    </cdr:sp>
  </cdr:relSizeAnchor>
  <cdr:relSizeAnchor xmlns:cdr="http://schemas.openxmlformats.org/drawingml/2006/chartDrawing">
    <cdr:from>
      <cdr:x>0.1315</cdr:x>
      <cdr:y>0.83375</cdr:y>
    </cdr:from>
    <cdr:to>
      <cdr:x>0.962</cdr:x>
      <cdr:y>0.83375</cdr:y>
    </cdr:to>
    <cdr:sp>
      <cdr:nvSpPr>
        <cdr:cNvPr id="3" name="Straight Connector 4"/>
        <cdr:cNvSpPr>
          <a:spLocks/>
        </cdr:cNvSpPr>
      </cdr:nvSpPr>
      <cdr:spPr>
        <a:xfrm>
          <a:off x="1143000" y="5324475"/>
          <a:ext cx="7277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0.22525</cdr:y>
    </cdr:from>
    <cdr:to>
      <cdr:x>0.39175</cdr:x>
      <cdr:y>0.37025</cdr:y>
    </cdr:to>
    <cdr:sp>
      <cdr:nvSpPr>
        <cdr:cNvPr id="4" name="TextBox 5"/>
        <cdr:cNvSpPr txBox="1">
          <a:spLocks noChangeArrowheads="1"/>
        </cdr:cNvSpPr>
      </cdr:nvSpPr>
      <cdr:spPr>
        <a:xfrm>
          <a:off x="2505075" y="14382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Defense</a:t>
          </a:r>
        </a:p>
      </cdr:txBody>
    </cdr:sp>
  </cdr:relSizeAnchor>
  <cdr:relSizeAnchor xmlns:cdr="http://schemas.openxmlformats.org/drawingml/2006/chartDrawing">
    <cdr:from>
      <cdr:x>0.26525</cdr:x>
      <cdr:y>0.3385</cdr:y>
    </cdr:from>
    <cdr:to>
      <cdr:x>0.371</cdr:x>
      <cdr:y>0.4835</cdr:y>
    </cdr:to>
    <cdr:sp>
      <cdr:nvSpPr>
        <cdr:cNvPr id="5" name="TextBox 6"/>
        <cdr:cNvSpPr txBox="1">
          <a:spLocks noChangeArrowheads="1"/>
        </cdr:cNvSpPr>
      </cdr:nvSpPr>
      <cdr:spPr>
        <a:xfrm>
          <a:off x="2324100" y="21621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Non-defense</a:t>
          </a:r>
        </a:p>
      </cdr:txBody>
    </cdr:sp>
  </cdr:relSizeAnchor>
  <cdr:relSizeAnchor xmlns:cdr="http://schemas.openxmlformats.org/drawingml/2006/chartDrawing">
    <cdr:from>
      <cdr:x>0.22825</cdr:x>
      <cdr:y>0.46675</cdr:y>
    </cdr:from>
    <cdr:to>
      <cdr:x>0.33475</cdr:x>
      <cdr:y>0.61175</cdr:y>
    </cdr:to>
    <cdr:sp>
      <cdr:nvSpPr>
        <cdr:cNvPr id="6" name="TextBox 7"/>
        <cdr:cNvSpPr txBox="1">
          <a:spLocks noChangeArrowheads="1"/>
        </cdr:cNvSpPr>
      </cdr:nvSpPr>
      <cdr:spPr>
        <a:xfrm>
          <a:off x="1990725" y="29813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Social Security (SS)</a:t>
          </a:r>
        </a:p>
      </cdr:txBody>
    </cdr:sp>
  </cdr:relSizeAnchor>
  <cdr:relSizeAnchor xmlns:cdr="http://schemas.openxmlformats.org/drawingml/2006/chartDrawing">
    <cdr:from>
      <cdr:x>0.27525</cdr:x>
      <cdr:y>0.632</cdr:y>
    </cdr:from>
    <cdr:to>
      <cdr:x>0.381</cdr:x>
      <cdr:y>0.7765</cdr:y>
    </cdr:to>
    <cdr:sp>
      <cdr:nvSpPr>
        <cdr:cNvPr id="7" name="TextBox 9"/>
        <cdr:cNvSpPr txBox="1">
          <a:spLocks noChangeArrowheads="1"/>
        </cdr:cNvSpPr>
      </cdr:nvSpPr>
      <cdr:spPr>
        <a:xfrm>
          <a:off x="2409825" y="40386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Medicaid</a:t>
          </a:r>
        </a:p>
      </cdr:txBody>
    </cdr:sp>
  </cdr:relSizeAnchor>
  <cdr:relSizeAnchor xmlns:cdr="http://schemas.openxmlformats.org/drawingml/2006/chartDrawing">
    <cdr:from>
      <cdr:x>0.23725</cdr:x>
      <cdr:y>0.71025</cdr:y>
    </cdr:from>
    <cdr:to>
      <cdr:x>0.34375</cdr:x>
      <cdr:y>0.8555</cdr:y>
    </cdr:to>
    <cdr:sp>
      <cdr:nvSpPr>
        <cdr:cNvPr id="8" name="TextBox 10"/>
        <cdr:cNvSpPr txBox="1">
          <a:spLocks noChangeArrowheads="1"/>
        </cdr:cNvSpPr>
      </cdr:nvSpPr>
      <cdr:spPr>
        <a:xfrm>
          <a:off x="2076450" y="45339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 Mandatory</a:t>
          </a:r>
        </a:p>
      </cdr:txBody>
    </cdr:sp>
  </cdr:relSizeAnchor>
  <cdr:relSizeAnchor xmlns:cdr="http://schemas.openxmlformats.org/drawingml/2006/chartDrawing">
    <cdr:from>
      <cdr:x>0.258</cdr:x>
      <cdr:y>0.79</cdr:y>
    </cdr:from>
    <cdr:to>
      <cdr:x>0.3645</cdr:x>
      <cdr:y>0.93475</cdr:y>
    </cdr:to>
    <cdr:sp>
      <cdr:nvSpPr>
        <cdr:cNvPr id="9" name="TextBox 11"/>
        <cdr:cNvSpPr txBox="1">
          <a:spLocks noChangeArrowheads="1"/>
        </cdr:cNvSpPr>
      </cdr:nvSpPr>
      <cdr:spPr>
        <a:xfrm>
          <a:off x="2257425" y="50482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Interest</a:t>
          </a:r>
        </a:p>
      </cdr:txBody>
    </cdr:sp>
  </cdr:relSizeAnchor>
  <cdr:relSizeAnchor xmlns:cdr="http://schemas.openxmlformats.org/drawingml/2006/chartDrawing">
    <cdr:from>
      <cdr:x>0.2745</cdr:x>
      <cdr:y>0.574</cdr:y>
    </cdr:from>
    <cdr:to>
      <cdr:x>0.381</cdr:x>
      <cdr:y>0.719</cdr:y>
    </cdr:to>
    <cdr:sp>
      <cdr:nvSpPr>
        <cdr:cNvPr id="10" name="TextBox 12"/>
        <cdr:cNvSpPr txBox="1">
          <a:spLocks noChangeArrowheads="1"/>
        </cdr:cNvSpPr>
      </cdr:nvSpPr>
      <cdr:spPr>
        <a:xfrm>
          <a:off x="2400300" y="36671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Medicare</a:t>
          </a:r>
        </a:p>
      </cdr:txBody>
    </cdr:sp>
  </cdr:relSizeAnchor>
  <cdr:relSizeAnchor xmlns:cdr="http://schemas.openxmlformats.org/drawingml/2006/chartDrawing">
    <cdr:from>
      <cdr:x>0.70625</cdr:x>
      <cdr:y>0.6805</cdr:y>
    </cdr:from>
    <cdr:to>
      <cdr:x>0.81175</cdr:x>
      <cdr:y>0.825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6181725" y="43434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</a:t>
          </a:r>
        </a:p>
      </cdr:txBody>
    </cdr:sp>
  </cdr:relSizeAnchor>
  <cdr:relSizeAnchor xmlns:cdr="http://schemas.openxmlformats.org/drawingml/2006/chartDrawing">
    <cdr:from>
      <cdr:x>0.6995</cdr:x>
      <cdr:y>0.47675</cdr:y>
    </cdr:from>
    <cdr:to>
      <cdr:x>0.80525</cdr:x>
      <cdr:y>0.622</cdr:y>
    </cdr:to>
    <cdr:sp>
      <cdr:nvSpPr>
        <cdr:cNvPr id="12" name="TextBox 14"/>
        <cdr:cNvSpPr txBox="1">
          <a:spLocks noChangeArrowheads="1"/>
        </cdr:cNvSpPr>
      </cdr:nvSpPr>
      <cdr:spPr>
        <a:xfrm>
          <a:off x="6124575" y="30384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Corporate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</a:p>
      </cdr:txBody>
    </cdr:sp>
  </cdr:relSizeAnchor>
  <cdr:relSizeAnchor xmlns:cdr="http://schemas.openxmlformats.org/drawingml/2006/chartDrawing">
    <cdr:from>
      <cdr:x>0.6575</cdr:x>
      <cdr:y>0.43625</cdr:y>
    </cdr:from>
    <cdr:to>
      <cdr:x>0.763</cdr:x>
      <cdr:y>0.5815</cdr:y>
    </cdr:to>
    <cdr:sp>
      <cdr:nvSpPr>
        <cdr:cNvPr id="13" name="TextBox 15"/>
        <cdr:cNvSpPr txBox="1">
          <a:spLocks noChangeArrowheads="1"/>
        </cdr:cNvSpPr>
      </cdr:nvSpPr>
      <cdr:spPr>
        <a:xfrm>
          <a:off x="5753100" y="2781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Medicare Payroll</a:t>
          </a:r>
        </a:p>
      </cdr:txBody>
    </cdr:sp>
  </cdr:relSizeAnchor>
  <cdr:relSizeAnchor xmlns:cdr="http://schemas.openxmlformats.org/drawingml/2006/chartDrawing">
    <cdr:from>
      <cdr:x>0.68625</cdr:x>
      <cdr:y>0.5545</cdr:y>
    </cdr:from>
    <cdr:to>
      <cdr:x>0.792</cdr:x>
      <cdr:y>0.69875</cdr:y>
    </cdr:to>
    <cdr:sp>
      <cdr:nvSpPr>
        <cdr:cNvPr id="14" name="TextBox 16"/>
        <cdr:cNvSpPr txBox="1">
          <a:spLocks noChangeArrowheads="1"/>
        </cdr:cNvSpPr>
      </cdr:nvSpPr>
      <cdr:spPr>
        <a:xfrm>
          <a:off x="6010275" y="3543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Payroll</a:t>
          </a:r>
        </a:p>
      </cdr:txBody>
    </cdr:sp>
  </cdr:relSizeAnchor>
  <cdr:relSizeAnchor xmlns:cdr="http://schemas.openxmlformats.org/drawingml/2006/chartDrawing">
    <cdr:from>
      <cdr:x>0.7095</cdr:x>
      <cdr:y>0.39375</cdr:y>
    </cdr:from>
    <cdr:to>
      <cdr:x>0.815</cdr:x>
      <cdr:y>0.539</cdr:y>
    </cdr:to>
    <cdr:sp>
      <cdr:nvSpPr>
        <cdr:cNvPr id="15" name="TextBox 17"/>
        <cdr:cNvSpPr txBox="1">
          <a:spLocks noChangeArrowheads="1"/>
        </cdr:cNvSpPr>
      </cdr:nvSpPr>
      <cdr:spPr>
        <a:xfrm>
          <a:off x="6210300" y="25146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</a:t>
          </a:r>
        </a:p>
      </cdr:txBody>
    </cdr:sp>
  </cdr:relSizeAnchor>
  <cdr:relSizeAnchor xmlns:cdr="http://schemas.openxmlformats.org/drawingml/2006/chartDrawing">
    <cdr:from>
      <cdr:x>0.46175</cdr:x>
      <cdr:y>0.22525</cdr:y>
    </cdr:from>
    <cdr:to>
      <cdr:x>0.5675</cdr:x>
      <cdr:y>0.37025</cdr:y>
    </cdr:to>
    <cdr:sp>
      <cdr:nvSpPr>
        <cdr:cNvPr id="16" name="TextBox 18"/>
        <cdr:cNvSpPr txBox="1">
          <a:spLocks noChangeArrowheads="1"/>
        </cdr:cNvSpPr>
      </cdr:nvSpPr>
      <cdr:spPr>
        <a:xfrm>
          <a:off x="4038600" y="14382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19%</a:t>
          </a:r>
        </a:p>
      </cdr:txBody>
    </cdr:sp>
  </cdr:relSizeAnchor>
  <cdr:relSizeAnchor xmlns:cdr="http://schemas.openxmlformats.org/drawingml/2006/chartDrawing">
    <cdr:from>
      <cdr:x>0.46175</cdr:x>
      <cdr:y>0.35325</cdr:y>
    </cdr:from>
    <cdr:to>
      <cdr:x>0.5675</cdr:x>
      <cdr:y>0.4985</cdr:y>
    </cdr:to>
    <cdr:sp>
      <cdr:nvSpPr>
        <cdr:cNvPr id="17" name="TextBox 19"/>
        <cdr:cNvSpPr txBox="1">
          <a:spLocks noChangeArrowheads="1"/>
        </cdr:cNvSpPr>
      </cdr:nvSpPr>
      <cdr:spPr>
        <a:xfrm>
          <a:off x="4038600" y="22574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0.465</cdr:x>
      <cdr:y>0.472</cdr:y>
    </cdr:from>
    <cdr:to>
      <cdr:x>0.57075</cdr:x>
      <cdr:y>0.61725</cdr:y>
    </cdr:to>
    <cdr:sp>
      <cdr:nvSpPr>
        <cdr:cNvPr id="18" name="TextBox 20"/>
        <cdr:cNvSpPr txBox="1">
          <a:spLocks noChangeArrowheads="1"/>
        </cdr:cNvSpPr>
      </cdr:nvSpPr>
      <cdr:spPr>
        <a:xfrm>
          <a:off x="4067175" y="30099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21%</a:t>
          </a:r>
        </a:p>
      </cdr:txBody>
    </cdr:sp>
  </cdr:relSizeAnchor>
  <cdr:relSizeAnchor xmlns:cdr="http://schemas.openxmlformats.org/drawingml/2006/chartDrawing">
    <cdr:from>
      <cdr:x>0.47575</cdr:x>
      <cdr:y>0.63675</cdr:y>
    </cdr:from>
    <cdr:to>
      <cdr:x>0.5815</cdr:x>
      <cdr:y>0.781</cdr:y>
    </cdr:to>
    <cdr:sp>
      <cdr:nvSpPr>
        <cdr:cNvPr id="19" name="TextBox 21"/>
        <cdr:cNvSpPr txBox="1">
          <a:spLocks noChangeArrowheads="1"/>
        </cdr:cNvSpPr>
      </cdr:nvSpPr>
      <cdr:spPr>
        <a:xfrm>
          <a:off x="4162425" y="40671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7%</a:t>
          </a:r>
        </a:p>
      </cdr:txBody>
    </cdr:sp>
  </cdr:relSizeAnchor>
  <cdr:relSizeAnchor xmlns:cdr="http://schemas.openxmlformats.org/drawingml/2006/chartDrawing">
    <cdr:from>
      <cdr:x>0.4625</cdr:x>
      <cdr:y>0.57725</cdr:y>
    </cdr:from>
    <cdr:to>
      <cdr:x>0.569</cdr:x>
      <cdr:y>0.7225</cdr:y>
    </cdr:to>
    <cdr:sp>
      <cdr:nvSpPr>
        <cdr:cNvPr id="20" name="TextBox 22"/>
        <cdr:cNvSpPr txBox="1">
          <a:spLocks noChangeArrowheads="1"/>
        </cdr:cNvSpPr>
      </cdr:nvSpPr>
      <cdr:spPr>
        <a:xfrm>
          <a:off x="4048125" y="36861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13%</a:t>
          </a:r>
        </a:p>
      </cdr:txBody>
    </cdr:sp>
  </cdr:relSizeAnchor>
  <cdr:relSizeAnchor xmlns:cdr="http://schemas.openxmlformats.org/drawingml/2006/chartDrawing">
    <cdr:from>
      <cdr:x>0.4635</cdr:x>
      <cdr:y>0.70625</cdr:y>
    </cdr:from>
    <cdr:to>
      <cdr:x>0.569</cdr:x>
      <cdr:y>0.8515</cdr:y>
    </cdr:to>
    <cdr:sp>
      <cdr:nvSpPr>
        <cdr:cNvPr id="21" name="TextBox 23"/>
        <cdr:cNvSpPr txBox="1">
          <a:spLocks noChangeArrowheads="1"/>
        </cdr:cNvSpPr>
      </cdr:nvSpPr>
      <cdr:spPr>
        <a:xfrm>
          <a:off x="4057650" y="4505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0.4685</cdr:x>
      <cdr:y>0.79125</cdr:y>
    </cdr:from>
    <cdr:to>
      <cdr:x>0.574</cdr:x>
      <cdr:y>0.93625</cdr:y>
    </cdr:to>
    <cdr:sp>
      <cdr:nvSpPr>
        <cdr:cNvPr id="22" name="TextBox 24"/>
        <cdr:cNvSpPr txBox="1">
          <a:spLocks noChangeArrowheads="1"/>
        </cdr:cNvSpPr>
      </cdr:nvSpPr>
      <cdr:spPr>
        <a:xfrm>
          <a:off x="4105275" y="50482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6%</a:t>
          </a:r>
        </a:p>
      </cdr:txBody>
    </cdr:sp>
  </cdr:relSizeAnchor>
  <cdr:relSizeAnchor xmlns:cdr="http://schemas.openxmlformats.org/drawingml/2006/chartDrawing">
    <cdr:from>
      <cdr:x>0.873</cdr:x>
      <cdr:y>0.70225</cdr:y>
    </cdr:from>
    <cdr:to>
      <cdr:x>0.97825</cdr:x>
      <cdr:y>0.84725</cdr:y>
    </cdr:to>
    <cdr:sp>
      <cdr:nvSpPr>
        <cdr:cNvPr id="23" name="TextBox 25"/>
        <cdr:cNvSpPr txBox="1">
          <a:spLocks noChangeArrowheads="1"/>
        </cdr:cNvSpPr>
      </cdr:nvSpPr>
      <cdr:spPr>
        <a:xfrm>
          <a:off x="7648575" y="44862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46%</a:t>
          </a:r>
        </a:p>
      </cdr:txBody>
    </cdr:sp>
  </cdr:relSizeAnchor>
  <cdr:relSizeAnchor xmlns:cdr="http://schemas.openxmlformats.org/drawingml/2006/chartDrawing">
    <cdr:from>
      <cdr:x>0.873</cdr:x>
      <cdr:y>0.56525</cdr:y>
    </cdr:from>
    <cdr:to>
      <cdr:x>0.97875</cdr:x>
      <cdr:y>0.71025</cdr:y>
    </cdr:to>
    <cdr:sp>
      <cdr:nvSpPr>
        <cdr:cNvPr id="24" name="TextBox 26"/>
        <cdr:cNvSpPr txBox="1">
          <a:spLocks noChangeArrowheads="1"/>
        </cdr:cNvSpPr>
      </cdr:nvSpPr>
      <cdr:spPr>
        <a:xfrm>
          <a:off x="7648575" y="36099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24%</a:t>
          </a:r>
        </a:p>
      </cdr:txBody>
    </cdr:sp>
  </cdr:relSizeAnchor>
  <cdr:relSizeAnchor xmlns:cdr="http://schemas.openxmlformats.org/drawingml/2006/chartDrawing">
    <cdr:from>
      <cdr:x>0.8695</cdr:x>
      <cdr:y>0.39175</cdr:y>
    </cdr:from>
    <cdr:to>
      <cdr:x>0.975</cdr:x>
      <cdr:y>0.53675</cdr:y>
    </cdr:to>
    <cdr:sp>
      <cdr:nvSpPr>
        <cdr:cNvPr id="25" name="TextBox 27"/>
        <cdr:cNvSpPr txBox="1">
          <a:spLocks noChangeArrowheads="1"/>
        </cdr:cNvSpPr>
      </cdr:nvSpPr>
      <cdr:spPr>
        <a:xfrm>
          <a:off x="7610475" y="2495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0.8695</cdr:x>
      <cdr:y>0.4775</cdr:y>
    </cdr:from>
    <cdr:to>
      <cdr:x>0.9755</cdr:x>
      <cdr:y>0.6225</cdr:y>
    </cdr:to>
    <cdr:sp>
      <cdr:nvSpPr>
        <cdr:cNvPr id="26" name="TextBox 28"/>
        <cdr:cNvSpPr txBox="1">
          <a:spLocks noChangeArrowheads="1"/>
        </cdr:cNvSpPr>
      </cdr:nvSpPr>
      <cdr:spPr>
        <a:xfrm>
          <a:off x="7610475" y="30480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0.8745</cdr:x>
      <cdr:y>0.43425</cdr:y>
    </cdr:from>
    <cdr:to>
      <cdr:x>0.98025</cdr:x>
      <cdr:y>0.57925</cdr:y>
    </cdr:to>
    <cdr:sp>
      <cdr:nvSpPr>
        <cdr:cNvPr id="27" name="TextBox 29"/>
        <cdr:cNvSpPr txBox="1">
          <a:spLocks noChangeArrowheads="1"/>
        </cdr:cNvSpPr>
      </cdr:nvSpPr>
      <cdr:spPr>
        <a:xfrm>
          <a:off x="7658100" y="2771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8%</a:t>
          </a:r>
        </a:p>
      </cdr:txBody>
    </cdr:sp>
  </cdr:relSizeAnchor>
  <cdr:relSizeAnchor xmlns:cdr="http://schemas.openxmlformats.org/drawingml/2006/chartDrawing">
    <cdr:from>
      <cdr:x>0.158</cdr:x>
      <cdr:y>0.42825</cdr:y>
    </cdr:from>
    <cdr:to>
      <cdr:x>0.51875</cdr:x>
      <cdr:y>0.4295</cdr:y>
    </cdr:to>
    <cdr:sp>
      <cdr:nvSpPr>
        <cdr:cNvPr id="28" name="Straight Connector 31"/>
        <cdr:cNvSpPr>
          <a:spLocks/>
        </cdr:cNvSpPr>
      </cdr:nvSpPr>
      <cdr:spPr>
        <a:xfrm>
          <a:off x="1381125" y="2733675"/>
          <a:ext cx="31623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0.794</cdr:y>
    </cdr:from>
    <cdr:to>
      <cdr:x>0.522</cdr:x>
      <cdr:y>0.796</cdr:y>
    </cdr:to>
    <cdr:sp>
      <cdr:nvSpPr>
        <cdr:cNvPr id="29" name="Straight Connector 32"/>
        <cdr:cNvSpPr>
          <a:spLocks/>
        </cdr:cNvSpPr>
      </cdr:nvSpPr>
      <cdr:spPr>
        <a:xfrm>
          <a:off x="1409700" y="5067300"/>
          <a:ext cx="31623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0.16625</cdr:x>
      <cdr:y>0.25425</cdr:y>
    </cdr:from>
    <cdr:to>
      <cdr:x>0.272</cdr:x>
      <cdr:y>0.39925</cdr:y>
    </cdr:to>
    <cdr:sp>
      <cdr:nvSpPr>
        <cdr:cNvPr id="30" name="TextBox 33"/>
        <cdr:cNvSpPr txBox="1">
          <a:spLocks noChangeArrowheads="1"/>
        </cdr:cNvSpPr>
      </cdr:nvSpPr>
      <cdr:spPr>
        <a:xfrm rot="16200000">
          <a:off x="1447800" y="16192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Discretionary</a:t>
          </a:r>
        </a:p>
      </cdr:txBody>
    </cdr:sp>
  </cdr:relSizeAnchor>
  <cdr:relSizeAnchor xmlns:cdr="http://schemas.openxmlformats.org/drawingml/2006/chartDrawing">
    <cdr:from>
      <cdr:x>0.167</cdr:x>
      <cdr:y>0.549</cdr:y>
    </cdr:from>
    <cdr:to>
      <cdr:x>0.27275</cdr:x>
      <cdr:y>0.694</cdr:y>
    </cdr:to>
    <cdr:sp>
      <cdr:nvSpPr>
        <cdr:cNvPr id="31" name="TextBox 34"/>
        <cdr:cNvSpPr txBox="1">
          <a:spLocks noChangeArrowheads="1"/>
        </cdr:cNvSpPr>
      </cdr:nvSpPr>
      <cdr:spPr>
        <a:xfrm rot="16200000">
          <a:off x="1457325" y="35052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Mandatory</a:t>
          </a:r>
        </a:p>
      </cdr:txBody>
    </cdr:sp>
  </cdr:relSizeAnchor>
  <cdr:relSizeAnchor xmlns:cdr="http://schemas.openxmlformats.org/drawingml/2006/chartDrawing">
    <cdr:from>
      <cdr:x>0.6235</cdr:x>
      <cdr:y>0.1935</cdr:y>
    </cdr:from>
    <cdr:to>
      <cdr:x>0.89925</cdr:x>
      <cdr:y>0.2535</cdr:y>
    </cdr:to>
    <cdr:sp>
      <cdr:nvSpPr>
        <cdr:cNvPr id="32" name="TextBox 35"/>
        <cdr:cNvSpPr txBox="1">
          <a:spLocks noChangeArrowheads="1"/>
        </cdr:cNvSpPr>
      </cdr:nvSpPr>
      <cdr:spPr>
        <a:xfrm>
          <a:off x="5457825" y="1228725"/>
          <a:ext cx="24193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[Deficit  $1.1 trillion]</a:t>
          </a:r>
        </a:p>
      </cdr:txBody>
    </cdr:sp>
  </cdr:relSizeAnchor>
  <cdr:relSizeAnchor xmlns:cdr="http://schemas.openxmlformats.org/drawingml/2006/chartDrawing">
    <cdr:from>
      <cdr:x>0.0705</cdr:x>
      <cdr:y>0.80275</cdr:y>
    </cdr:from>
    <cdr:to>
      <cdr:x>0.12</cdr:x>
      <cdr:y>0.8505</cdr:y>
    </cdr:to>
    <cdr:sp>
      <cdr:nvSpPr>
        <cdr:cNvPr id="33" name="Rectangle 36"/>
        <cdr:cNvSpPr>
          <a:spLocks/>
        </cdr:cNvSpPr>
      </cdr:nvSpPr>
      <cdr:spPr>
        <a:xfrm>
          <a:off x="609600" y="5124450"/>
          <a:ext cx="4381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$0</a:t>
          </a:r>
        </a:p>
      </cdr:txBody>
    </cdr:sp>
  </cdr:relSizeAnchor>
  <cdr:relSizeAnchor xmlns:cdr="http://schemas.openxmlformats.org/drawingml/2006/chartDrawing">
    <cdr:from>
      <cdr:x>0.2555</cdr:x>
      <cdr:y>0.15175</cdr:y>
    </cdr:from>
    <cdr:to>
      <cdr:x>0.362</cdr:x>
      <cdr:y>0.29675</cdr:y>
    </cdr:to>
    <cdr:sp>
      <cdr:nvSpPr>
        <cdr:cNvPr id="34" name="TextBox 37"/>
        <cdr:cNvSpPr txBox="1">
          <a:spLocks noChangeArrowheads="1"/>
        </cdr:cNvSpPr>
      </cdr:nvSpPr>
      <cdr:spPr>
        <a:xfrm>
          <a:off x="2238375" y="9620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$3.7 trillion</a:t>
          </a:r>
        </a:p>
      </cdr:txBody>
    </cdr:sp>
  </cdr:relSizeAnchor>
  <cdr:relSizeAnchor xmlns:cdr="http://schemas.openxmlformats.org/drawingml/2006/chartDrawing">
    <cdr:from>
      <cdr:x>0.67325</cdr:x>
      <cdr:y>0.3305</cdr:y>
    </cdr:from>
    <cdr:to>
      <cdr:x>0.77875</cdr:x>
      <cdr:y>0.4755</cdr:y>
    </cdr:to>
    <cdr:sp>
      <cdr:nvSpPr>
        <cdr:cNvPr id="35" name="TextBox 38"/>
        <cdr:cNvSpPr txBox="1">
          <a:spLocks noChangeArrowheads="1"/>
        </cdr:cNvSpPr>
      </cdr:nvSpPr>
      <cdr:spPr>
        <a:xfrm>
          <a:off x="5895975" y="21050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$2.6 trillion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0.9025</cdr:y>
    </cdr:from>
    <cdr:to>
      <cdr:x>0.99075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762625"/>
          <a:ext cx="7286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Fiscal Year 2013 Mid-Session Review, Office of Management and Budget, Table S-4 "Adjusted Baseline by Category."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0.47325</cdr:x>
      <cdr:y>0.01325</cdr:y>
    </cdr:from>
    <cdr:to>
      <cdr:x>0.579</cdr:x>
      <cdr:y>0.15975</cdr:y>
    </cdr:to>
    <cdr:sp>
      <cdr:nvSpPr>
        <cdr:cNvPr id="2" name="TextBox 2"/>
        <cdr:cNvSpPr txBox="1">
          <a:spLocks noChangeArrowheads="1"/>
        </cdr:cNvSpPr>
      </cdr:nvSpPr>
      <cdr:spPr>
        <a:xfrm>
          <a:off x="4143375" y="762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2012 Federal Budget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(FY 2013 Mid-Session Review)</a:t>
          </a:r>
        </a:p>
      </cdr:txBody>
    </cdr:sp>
  </cdr:relSizeAnchor>
  <cdr:relSizeAnchor xmlns:cdr="http://schemas.openxmlformats.org/drawingml/2006/chartDrawing">
    <cdr:from>
      <cdr:x>0.1315</cdr:x>
      <cdr:y>0.83375</cdr:y>
    </cdr:from>
    <cdr:to>
      <cdr:x>0.962</cdr:x>
      <cdr:y>0.83375</cdr:y>
    </cdr:to>
    <cdr:sp>
      <cdr:nvSpPr>
        <cdr:cNvPr id="3" name="Straight Connector 4"/>
        <cdr:cNvSpPr>
          <a:spLocks/>
        </cdr:cNvSpPr>
      </cdr:nvSpPr>
      <cdr:spPr>
        <a:xfrm>
          <a:off x="1143000" y="5324475"/>
          <a:ext cx="7277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0.248</cdr:y>
    </cdr:from>
    <cdr:to>
      <cdr:x>0.39</cdr:x>
      <cdr:y>0.39325</cdr:y>
    </cdr:to>
    <cdr:sp>
      <cdr:nvSpPr>
        <cdr:cNvPr id="4" name="TextBox 5"/>
        <cdr:cNvSpPr txBox="1">
          <a:spLocks noChangeArrowheads="1"/>
        </cdr:cNvSpPr>
      </cdr:nvSpPr>
      <cdr:spPr>
        <a:xfrm>
          <a:off x="2476500" y="15811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Defense</a:t>
          </a:r>
        </a:p>
      </cdr:txBody>
    </cdr:sp>
  </cdr:relSizeAnchor>
  <cdr:relSizeAnchor xmlns:cdr="http://schemas.openxmlformats.org/drawingml/2006/chartDrawing">
    <cdr:from>
      <cdr:x>0.26525</cdr:x>
      <cdr:y>0.35125</cdr:y>
    </cdr:from>
    <cdr:to>
      <cdr:x>0.371</cdr:x>
      <cdr:y>0.49575</cdr:y>
    </cdr:to>
    <cdr:sp>
      <cdr:nvSpPr>
        <cdr:cNvPr id="5" name="TextBox 6"/>
        <cdr:cNvSpPr txBox="1">
          <a:spLocks noChangeArrowheads="1"/>
        </cdr:cNvSpPr>
      </cdr:nvSpPr>
      <cdr:spPr>
        <a:xfrm>
          <a:off x="2324100" y="22383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Non-defense</a:t>
          </a:r>
        </a:p>
      </cdr:txBody>
    </cdr:sp>
  </cdr:relSizeAnchor>
  <cdr:relSizeAnchor xmlns:cdr="http://schemas.openxmlformats.org/drawingml/2006/chartDrawing">
    <cdr:from>
      <cdr:x>0.234</cdr:x>
      <cdr:y>0.4735</cdr:y>
    </cdr:from>
    <cdr:to>
      <cdr:x>0.33975</cdr:x>
      <cdr:y>0.61775</cdr:y>
    </cdr:to>
    <cdr:sp>
      <cdr:nvSpPr>
        <cdr:cNvPr id="6" name="TextBox 7"/>
        <cdr:cNvSpPr txBox="1">
          <a:spLocks noChangeArrowheads="1"/>
        </cdr:cNvSpPr>
      </cdr:nvSpPr>
      <cdr:spPr>
        <a:xfrm>
          <a:off x="2047875" y="30194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Social Security (SS)</a:t>
          </a:r>
        </a:p>
      </cdr:txBody>
    </cdr:sp>
  </cdr:relSizeAnchor>
  <cdr:relSizeAnchor xmlns:cdr="http://schemas.openxmlformats.org/drawingml/2006/chartDrawing">
    <cdr:from>
      <cdr:x>0.276</cdr:x>
      <cdr:y>0.63875</cdr:y>
    </cdr:from>
    <cdr:to>
      <cdr:x>0.3825</cdr:x>
      <cdr:y>0.78375</cdr:y>
    </cdr:to>
    <cdr:sp>
      <cdr:nvSpPr>
        <cdr:cNvPr id="7" name="TextBox 9"/>
        <cdr:cNvSpPr txBox="1">
          <a:spLocks noChangeArrowheads="1"/>
        </cdr:cNvSpPr>
      </cdr:nvSpPr>
      <cdr:spPr>
        <a:xfrm>
          <a:off x="2409825" y="40767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Medicaid</a:t>
          </a:r>
        </a:p>
      </cdr:txBody>
    </cdr:sp>
  </cdr:relSizeAnchor>
  <cdr:relSizeAnchor xmlns:cdr="http://schemas.openxmlformats.org/drawingml/2006/chartDrawing">
    <cdr:from>
      <cdr:x>0.2405</cdr:x>
      <cdr:y>0.71375</cdr:y>
    </cdr:from>
    <cdr:to>
      <cdr:x>0.347</cdr:x>
      <cdr:y>0.8585</cdr:y>
    </cdr:to>
    <cdr:sp>
      <cdr:nvSpPr>
        <cdr:cNvPr id="8" name="TextBox 10"/>
        <cdr:cNvSpPr txBox="1">
          <a:spLocks noChangeArrowheads="1"/>
        </cdr:cNvSpPr>
      </cdr:nvSpPr>
      <cdr:spPr>
        <a:xfrm>
          <a:off x="2105025" y="45529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 Mandatory</a:t>
          </a:r>
        </a:p>
      </cdr:txBody>
    </cdr:sp>
  </cdr:relSizeAnchor>
  <cdr:relSizeAnchor xmlns:cdr="http://schemas.openxmlformats.org/drawingml/2006/chartDrawing">
    <cdr:from>
      <cdr:x>0.25625</cdr:x>
      <cdr:y>0.78575</cdr:y>
    </cdr:from>
    <cdr:to>
      <cdr:x>0.36275</cdr:x>
      <cdr:y>0.93125</cdr:y>
    </cdr:to>
    <cdr:sp>
      <cdr:nvSpPr>
        <cdr:cNvPr id="9" name="TextBox 11"/>
        <cdr:cNvSpPr txBox="1">
          <a:spLocks noChangeArrowheads="1"/>
        </cdr:cNvSpPr>
      </cdr:nvSpPr>
      <cdr:spPr>
        <a:xfrm>
          <a:off x="2238375" y="50196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Interest</a:t>
          </a:r>
        </a:p>
      </cdr:txBody>
    </cdr:sp>
  </cdr:relSizeAnchor>
  <cdr:relSizeAnchor xmlns:cdr="http://schemas.openxmlformats.org/drawingml/2006/chartDrawing">
    <cdr:from>
      <cdr:x>0.277</cdr:x>
      <cdr:y>0.58</cdr:y>
    </cdr:from>
    <cdr:to>
      <cdr:x>0.3825</cdr:x>
      <cdr:y>0.7245</cdr:y>
    </cdr:to>
    <cdr:sp>
      <cdr:nvSpPr>
        <cdr:cNvPr id="10" name="TextBox 12"/>
        <cdr:cNvSpPr txBox="1">
          <a:spLocks noChangeArrowheads="1"/>
        </cdr:cNvSpPr>
      </cdr:nvSpPr>
      <cdr:spPr>
        <a:xfrm>
          <a:off x="2419350" y="37052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Medicare</a:t>
          </a:r>
        </a:p>
      </cdr:txBody>
    </cdr:sp>
  </cdr:relSizeAnchor>
  <cdr:relSizeAnchor xmlns:cdr="http://schemas.openxmlformats.org/drawingml/2006/chartDrawing">
    <cdr:from>
      <cdr:x>0.70625</cdr:x>
      <cdr:y>0.6805</cdr:y>
    </cdr:from>
    <cdr:to>
      <cdr:x>0.81175</cdr:x>
      <cdr:y>0.825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6181725" y="43434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</a:t>
          </a:r>
        </a:p>
      </cdr:txBody>
    </cdr:sp>
  </cdr:relSizeAnchor>
  <cdr:relSizeAnchor xmlns:cdr="http://schemas.openxmlformats.org/drawingml/2006/chartDrawing">
    <cdr:from>
      <cdr:x>0.6995</cdr:x>
      <cdr:y>0.4985</cdr:y>
    </cdr:from>
    <cdr:to>
      <cdr:x>0.80525</cdr:x>
      <cdr:y>0.6435</cdr:y>
    </cdr:to>
    <cdr:sp>
      <cdr:nvSpPr>
        <cdr:cNvPr id="12" name="TextBox 14"/>
        <cdr:cNvSpPr txBox="1">
          <a:spLocks noChangeArrowheads="1"/>
        </cdr:cNvSpPr>
      </cdr:nvSpPr>
      <cdr:spPr>
        <a:xfrm>
          <a:off x="6124575" y="31813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Corporate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</a:p>
      </cdr:txBody>
    </cdr:sp>
  </cdr:relSizeAnchor>
  <cdr:relSizeAnchor xmlns:cdr="http://schemas.openxmlformats.org/drawingml/2006/chartDrawing">
    <cdr:from>
      <cdr:x>0.65825</cdr:x>
      <cdr:y>0.46525</cdr:y>
    </cdr:from>
    <cdr:to>
      <cdr:x>0.764</cdr:x>
      <cdr:y>0.60975</cdr:y>
    </cdr:to>
    <cdr:sp>
      <cdr:nvSpPr>
        <cdr:cNvPr id="13" name="TextBox 15"/>
        <cdr:cNvSpPr txBox="1">
          <a:spLocks noChangeArrowheads="1"/>
        </cdr:cNvSpPr>
      </cdr:nvSpPr>
      <cdr:spPr>
        <a:xfrm>
          <a:off x="5762625" y="29718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Medicare Payroll</a:t>
          </a:r>
        </a:p>
      </cdr:txBody>
    </cdr:sp>
  </cdr:relSizeAnchor>
  <cdr:relSizeAnchor xmlns:cdr="http://schemas.openxmlformats.org/drawingml/2006/chartDrawing">
    <cdr:from>
      <cdr:x>0.6855</cdr:x>
      <cdr:y>0.56125</cdr:y>
    </cdr:from>
    <cdr:to>
      <cdr:x>0.79125</cdr:x>
      <cdr:y>0.7055</cdr:y>
    </cdr:to>
    <cdr:sp>
      <cdr:nvSpPr>
        <cdr:cNvPr id="14" name="TextBox 16"/>
        <cdr:cNvSpPr txBox="1">
          <a:spLocks noChangeArrowheads="1"/>
        </cdr:cNvSpPr>
      </cdr:nvSpPr>
      <cdr:spPr>
        <a:xfrm>
          <a:off x="6000750" y="35814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Payroll</a:t>
          </a:r>
        </a:p>
      </cdr:txBody>
    </cdr:sp>
  </cdr:relSizeAnchor>
  <cdr:relSizeAnchor xmlns:cdr="http://schemas.openxmlformats.org/drawingml/2006/chartDrawing">
    <cdr:from>
      <cdr:x>0.70775</cdr:x>
      <cdr:y>0.42425</cdr:y>
    </cdr:from>
    <cdr:to>
      <cdr:x>0.81425</cdr:x>
      <cdr:y>0.56925</cdr:y>
    </cdr:to>
    <cdr:sp>
      <cdr:nvSpPr>
        <cdr:cNvPr id="15" name="TextBox 17"/>
        <cdr:cNvSpPr txBox="1">
          <a:spLocks noChangeArrowheads="1"/>
        </cdr:cNvSpPr>
      </cdr:nvSpPr>
      <cdr:spPr>
        <a:xfrm>
          <a:off x="6200775" y="27051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</a:t>
          </a:r>
        </a:p>
      </cdr:txBody>
    </cdr:sp>
  </cdr:relSizeAnchor>
  <cdr:relSizeAnchor xmlns:cdr="http://schemas.openxmlformats.org/drawingml/2006/chartDrawing">
    <cdr:from>
      <cdr:x>0.46175</cdr:x>
      <cdr:y>0.242</cdr:y>
    </cdr:from>
    <cdr:to>
      <cdr:x>0.5675</cdr:x>
      <cdr:y>0.387</cdr:y>
    </cdr:to>
    <cdr:sp>
      <cdr:nvSpPr>
        <cdr:cNvPr id="16" name="TextBox 18"/>
        <cdr:cNvSpPr txBox="1">
          <a:spLocks noChangeArrowheads="1"/>
        </cdr:cNvSpPr>
      </cdr:nvSpPr>
      <cdr:spPr>
        <a:xfrm>
          <a:off x="4038600" y="15430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19%</a:t>
          </a:r>
        </a:p>
      </cdr:txBody>
    </cdr:sp>
  </cdr:relSizeAnchor>
  <cdr:relSizeAnchor xmlns:cdr="http://schemas.openxmlformats.org/drawingml/2006/chartDrawing">
    <cdr:from>
      <cdr:x>0.4625</cdr:x>
      <cdr:y>0.348</cdr:y>
    </cdr:from>
    <cdr:to>
      <cdr:x>0.569</cdr:x>
      <cdr:y>0.493</cdr:y>
    </cdr:to>
    <cdr:sp>
      <cdr:nvSpPr>
        <cdr:cNvPr id="17" name="TextBox 19"/>
        <cdr:cNvSpPr txBox="1">
          <a:spLocks noChangeArrowheads="1"/>
        </cdr:cNvSpPr>
      </cdr:nvSpPr>
      <cdr:spPr>
        <a:xfrm>
          <a:off x="4048125" y="22193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0.465</cdr:x>
      <cdr:y>0.468</cdr:y>
    </cdr:from>
    <cdr:to>
      <cdr:x>0.57075</cdr:x>
      <cdr:y>0.613</cdr:y>
    </cdr:to>
    <cdr:sp>
      <cdr:nvSpPr>
        <cdr:cNvPr id="18" name="TextBox 20"/>
        <cdr:cNvSpPr txBox="1">
          <a:spLocks noChangeArrowheads="1"/>
        </cdr:cNvSpPr>
      </cdr:nvSpPr>
      <cdr:spPr>
        <a:xfrm>
          <a:off x="4067175" y="29908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21%</a:t>
          </a:r>
        </a:p>
      </cdr:txBody>
    </cdr:sp>
  </cdr:relSizeAnchor>
  <cdr:relSizeAnchor xmlns:cdr="http://schemas.openxmlformats.org/drawingml/2006/chartDrawing">
    <cdr:from>
      <cdr:x>0.47425</cdr:x>
      <cdr:y>0.63475</cdr:y>
    </cdr:from>
    <cdr:to>
      <cdr:x>0.57975</cdr:x>
      <cdr:y>0.77975</cdr:y>
    </cdr:to>
    <cdr:sp>
      <cdr:nvSpPr>
        <cdr:cNvPr id="19" name="TextBox 21"/>
        <cdr:cNvSpPr txBox="1">
          <a:spLocks noChangeArrowheads="1"/>
        </cdr:cNvSpPr>
      </cdr:nvSpPr>
      <cdr:spPr>
        <a:xfrm>
          <a:off x="4152900" y="4048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7%</a:t>
          </a:r>
        </a:p>
      </cdr:txBody>
    </cdr:sp>
  </cdr:relSizeAnchor>
  <cdr:relSizeAnchor xmlns:cdr="http://schemas.openxmlformats.org/drawingml/2006/chartDrawing">
    <cdr:from>
      <cdr:x>0.4625</cdr:x>
      <cdr:y>0.5665</cdr:y>
    </cdr:from>
    <cdr:to>
      <cdr:x>0.569</cdr:x>
      <cdr:y>0.711</cdr:y>
    </cdr:to>
    <cdr:sp>
      <cdr:nvSpPr>
        <cdr:cNvPr id="20" name="TextBox 22"/>
        <cdr:cNvSpPr txBox="1">
          <a:spLocks noChangeArrowheads="1"/>
        </cdr:cNvSpPr>
      </cdr:nvSpPr>
      <cdr:spPr>
        <a:xfrm>
          <a:off x="4048125" y="36195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13%</a:t>
          </a:r>
        </a:p>
      </cdr:txBody>
    </cdr:sp>
  </cdr:relSizeAnchor>
  <cdr:relSizeAnchor xmlns:cdr="http://schemas.openxmlformats.org/drawingml/2006/chartDrawing">
    <cdr:from>
      <cdr:x>0.4635</cdr:x>
      <cdr:y>0.71775</cdr:y>
    </cdr:from>
    <cdr:to>
      <cdr:x>0.569</cdr:x>
      <cdr:y>0.86275</cdr:y>
    </cdr:to>
    <cdr:sp>
      <cdr:nvSpPr>
        <cdr:cNvPr id="21" name="TextBox 23"/>
        <cdr:cNvSpPr txBox="1">
          <a:spLocks noChangeArrowheads="1"/>
        </cdr:cNvSpPr>
      </cdr:nvSpPr>
      <cdr:spPr>
        <a:xfrm>
          <a:off x="4057650" y="458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0.4685</cdr:x>
      <cdr:y>0.79125</cdr:y>
    </cdr:from>
    <cdr:to>
      <cdr:x>0.574</cdr:x>
      <cdr:y>0.93625</cdr:y>
    </cdr:to>
    <cdr:sp>
      <cdr:nvSpPr>
        <cdr:cNvPr id="22" name="TextBox 24"/>
        <cdr:cNvSpPr txBox="1">
          <a:spLocks noChangeArrowheads="1"/>
        </cdr:cNvSpPr>
      </cdr:nvSpPr>
      <cdr:spPr>
        <a:xfrm>
          <a:off x="4105275" y="50482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6%</a:t>
          </a:r>
        </a:p>
      </cdr:txBody>
    </cdr:sp>
  </cdr:relSizeAnchor>
  <cdr:relSizeAnchor xmlns:cdr="http://schemas.openxmlformats.org/drawingml/2006/chartDrawing">
    <cdr:from>
      <cdr:x>0.873</cdr:x>
      <cdr:y>0.70075</cdr:y>
    </cdr:from>
    <cdr:to>
      <cdr:x>0.97825</cdr:x>
      <cdr:y>0.84525</cdr:y>
    </cdr:to>
    <cdr:sp>
      <cdr:nvSpPr>
        <cdr:cNvPr id="23" name="TextBox 25"/>
        <cdr:cNvSpPr txBox="1">
          <a:spLocks noChangeArrowheads="1"/>
        </cdr:cNvSpPr>
      </cdr:nvSpPr>
      <cdr:spPr>
        <a:xfrm>
          <a:off x="7648575" y="44767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46%</a:t>
          </a:r>
        </a:p>
      </cdr:txBody>
    </cdr:sp>
  </cdr:relSizeAnchor>
  <cdr:relSizeAnchor xmlns:cdr="http://schemas.openxmlformats.org/drawingml/2006/chartDrawing">
    <cdr:from>
      <cdr:x>0.873</cdr:x>
      <cdr:y>0.574</cdr:y>
    </cdr:from>
    <cdr:to>
      <cdr:x>0.97875</cdr:x>
      <cdr:y>0.719</cdr:y>
    </cdr:to>
    <cdr:sp>
      <cdr:nvSpPr>
        <cdr:cNvPr id="24" name="TextBox 26"/>
        <cdr:cNvSpPr txBox="1">
          <a:spLocks noChangeArrowheads="1"/>
        </cdr:cNvSpPr>
      </cdr:nvSpPr>
      <cdr:spPr>
        <a:xfrm>
          <a:off x="7648575" y="3667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23%</a:t>
          </a:r>
        </a:p>
      </cdr:txBody>
    </cdr:sp>
  </cdr:relSizeAnchor>
  <cdr:relSizeAnchor xmlns:cdr="http://schemas.openxmlformats.org/drawingml/2006/chartDrawing">
    <cdr:from>
      <cdr:x>0.8705</cdr:x>
      <cdr:y>0.4215</cdr:y>
    </cdr:from>
    <cdr:to>
      <cdr:x>0.976</cdr:x>
      <cdr:y>0.5665</cdr:y>
    </cdr:to>
    <cdr:sp>
      <cdr:nvSpPr>
        <cdr:cNvPr id="25" name="TextBox 27"/>
        <cdr:cNvSpPr txBox="1">
          <a:spLocks noChangeArrowheads="1"/>
        </cdr:cNvSpPr>
      </cdr:nvSpPr>
      <cdr:spPr>
        <a:xfrm>
          <a:off x="7620000" y="26860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12%</a:t>
          </a:r>
        </a:p>
      </cdr:txBody>
    </cdr:sp>
  </cdr:relSizeAnchor>
  <cdr:relSizeAnchor xmlns:cdr="http://schemas.openxmlformats.org/drawingml/2006/chartDrawing">
    <cdr:from>
      <cdr:x>0.8695</cdr:x>
      <cdr:y>0.4985</cdr:y>
    </cdr:from>
    <cdr:to>
      <cdr:x>0.9755</cdr:x>
      <cdr:y>0.64275</cdr:y>
    </cdr:to>
    <cdr:sp>
      <cdr:nvSpPr>
        <cdr:cNvPr id="26" name="TextBox 28"/>
        <cdr:cNvSpPr txBox="1">
          <a:spLocks noChangeArrowheads="1"/>
        </cdr:cNvSpPr>
      </cdr:nvSpPr>
      <cdr:spPr>
        <a:xfrm>
          <a:off x="7610475" y="31813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10%</a:t>
          </a:r>
        </a:p>
      </cdr:txBody>
    </cdr:sp>
  </cdr:relSizeAnchor>
  <cdr:relSizeAnchor xmlns:cdr="http://schemas.openxmlformats.org/drawingml/2006/chartDrawing">
    <cdr:from>
      <cdr:x>0.87875</cdr:x>
      <cdr:y>0.4585</cdr:y>
    </cdr:from>
    <cdr:to>
      <cdr:x>0.98425</cdr:x>
      <cdr:y>0.603</cdr:y>
    </cdr:to>
    <cdr:sp>
      <cdr:nvSpPr>
        <cdr:cNvPr id="27" name="TextBox 29"/>
        <cdr:cNvSpPr txBox="1">
          <a:spLocks noChangeArrowheads="1"/>
        </cdr:cNvSpPr>
      </cdr:nvSpPr>
      <cdr:spPr>
        <a:xfrm>
          <a:off x="7696200" y="29241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8%</a:t>
          </a:r>
        </a:p>
      </cdr:txBody>
    </cdr:sp>
  </cdr:relSizeAnchor>
  <cdr:relSizeAnchor xmlns:cdr="http://schemas.openxmlformats.org/drawingml/2006/chartDrawing">
    <cdr:from>
      <cdr:x>0.168</cdr:x>
      <cdr:y>0.4315</cdr:y>
    </cdr:from>
    <cdr:to>
      <cdr:x>0.52775</cdr:x>
      <cdr:y>0.4335</cdr:y>
    </cdr:to>
    <cdr:sp>
      <cdr:nvSpPr>
        <cdr:cNvPr id="28" name="Straight Connector 31"/>
        <cdr:cNvSpPr>
          <a:spLocks/>
        </cdr:cNvSpPr>
      </cdr:nvSpPr>
      <cdr:spPr>
        <a:xfrm>
          <a:off x="1466850" y="2752725"/>
          <a:ext cx="315277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0.798</cdr:y>
    </cdr:from>
    <cdr:to>
      <cdr:x>0.52375</cdr:x>
      <cdr:y>0.79925</cdr:y>
    </cdr:to>
    <cdr:sp>
      <cdr:nvSpPr>
        <cdr:cNvPr id="29" name="Straight Connector 32"/>
        <cdr:cNvSpPr>
          <a:spLocks/>
        </cdr:cNvSpPr>
      </cdr:nvSpPr>
      <cdr:spPr>
        <a:xfrm>
          <a:off x="1419225" y="5095875"/>
          <a:ext cx="31623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0.267</cdr:y>
    </cdr:from>
    <cdr:to>
      <cdr:x>0.271</cdr:x>
      <cdr:y>0.412</cdr:y>
    </cdr:to>
    <cdr:sp>
      <cdr:nvSpPr>
        <cdr:cNvPr id="30" name="TextBox 33"/>
        <cdr:cNvSpPr txBox="1">
          <a:spLocks noChangeArrowheads="1"/>
        </cdr:cNvSpPr>
      </cdr:nvSpPr>
      <cdr:spPr>
        <a:xfrm rot="16200000">
          <a:off x="1438275" y="17049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Discretionary</a:t>
          </a:r>
        </a:p>
      </cdr:txBody>
    </cdr:sp>
  </cdr:relSizeAnchor>
  <cdr:relSizeAnchor xmlns:cdr="http://schemas.openxmlformats.org/drawingml/2006/chartDrawing">
    <cdr:from>
      <cdr:x>0.167</cdr:x>
      <cdr:y>0.549</cdr:y>
    </cdr:from>
    <cdr:to>
      <cdr:x>0.27275</cdr:x>
      <cdr:y>0.694</cdr:y>
    </cdr:to>
    <cdr:sp>
      <cdr:nvSpPr>
        <cdr:cNvPr id="31" name="TextBox 34"/>
        <cdr:cNvSpPr txBox="1">
          <a:spLocks noChangeArrowheads="1"/>
        </cdr:cNvSpPr>
      </cdr:nvSpPr>
      <cdr:spPr>
        <a:xfrm rot="16200000">
          <a:off x="1457325" y="35052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Mandatory</a:t>
          </a:r>
        </a:p>
      </cdr:txBody>
    </cdr:sp>
  </cdr:relSizeAnchor>
  <cdr:relSizeAnchor xmlns:cdr="http://schemas.openxmlformats.org/drawingml/2006/chartDrawing">
    <cdr:from>
      <cdr:x>0.6235</cdr:x>
      <cdr:y>0.21375</cdr:y>
    </cdr:from>
    <cdr:to>
      <cdr:x>0.89925</cdr:x>
      <cdr:y>0.2745</cdr:y>
    </cdr:to>
    <cdr:sp>
      <cdr:nvSpPr>
        <cdr:cNvPr id="32" name="TextBox 35"/>
        <cdr:cNvSpPr txBox="1">
          <a:spLocks noChangeArrowheads="1"/>
        </cdr:cNvSpPr>
      </cdr:nvSpPr>
      <cdr:spPr>
        <a:xfrm>
          <a:off x="5457825" y="1362075"/>
          <a:ext cx="2419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[Deficit  $1.19 trillion]</a:t>
          </a:r>
        </a:p>
      </cdr:txBody>
    </cdr:sp>
  </cdr:relSizeAnchor>
  <cdr:relSizeAnchor xmlns:cdr="http://schemas.openxmlformats.org/drawingml/2006/chartDrawing">
    <cdr:from>
      <cdr:x>0.0705</cdr:x>
      <cdr:y>0.80275</cdr:y>
    </cdr:from>
    <cdr:to>
      <cdr:x>0.12</cdr:x>
      <cdr:y>0.8505</cdr:y>
    </cdr:to>
    <cdr:sp>
      <cdr:nvSpPr>
        <cdr:cNvPr id="33" name="Rectangle 36"/>
        <cdr:cNvSpPr>
          <a:spLocks/>
        </cdr:cNvSpPr>
      </cdr:nvSpPr>
      <cdr:spPr>
        <a:xfrm>
          <a:off x="609600" y="5124450"/>
          <a:ext cx="4381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$0</a:t>
          </a:r>
        </a:p>
      </cdr:txBody>
    </cdr:sp>
  </cdr:relSizeAnchor>
  <cdr:relSizeAnchor xmlns:cdr="http://schemas.openxmlformats.org/drawingml/2006/chartDrawing">
    <cdr:from>
      <cdr:x>0.257</cdr:x>
      <cdr:y>0.165</cdr:y>
    </cdr:from>
    <cdr:to>
      <cdr:x>0.36275</cdr:x>
      <cdr:y>0.3095</cdr:y>
    </cdr:to>
    <cdr:sp>
      <cdr:nvSpPr>
        <cdr:cNvPr id="34" name="TextBox 37"/>
        <cdr:cNvSpPr txBox="1">
          <a:spLocks noChangeArrowheads="1"/>
        </cdr:cNvSpPr>
      </cdr:nvSpPr>
      <cdr:spPr>
        <a:xfrm>
          <a:off x="2247900" y="10477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$3.63 trillion</a:t>
          </a:r>
        </a:p>
      </cdr:txBody>
    </cdr:sp>
  </cdr:relSizeAnchor>
  <cdr:relSizeAnchor xmlns:cdr="http://schemas.openxmlformats.org/drawingml/2006/chartDrawing">
    <cdr:from>
      <cdr:x>0.6575</cdr:x>
      <cdr:y>0.36275</cdr:y>
    </cdr:from>
    <cdr:to>
      <cdr:x>0.764</cdr:x>
      <cdr:y>0.50775</cdr:y>
    </cdr:to>
    <cdr:sp>
      <cdr:nvSpPr>
        <cdr:cNvPr id="35" name="TextBox 38"/>
        <cdr:cNvSpPr txBox="1">
          <a:spLocks noChangeArrowheads="1"/>
        </cdr:cNvSpPr>
      </cdr:nvSpPr>
      <cdr:spPr>
        <a:xfrm>
          <a:off x="5753100" y="23145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$2.44 trillion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0.901</cdr:y>
    </cdr:from>
    <cdr:to>
      <cdr:x>0.99025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5743575"/>
          <a:ext cx="7229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Budget Office, "Monthly Budget Review Fiscal Year 2012."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0.476</cdr:x>
      <cdr:y>0.0135</cdr:y>
    </cdr:from>
    <cdr:to>
      <cdr:x>0.581</cdr:x>
      <cdr:y>0.1605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8572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2012 Federal Budget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(CBO Budget Review)</a:t>
          </a:r>
        </a:p>
      </cdr:txBody>
    </cdr:sp>
  </cdr:relSizeAnchor>
  <cdr:relSizeAnchor xmlns:cdr="http://schemas.openxmlformats.org/drawingml/2006/chartDrawing">
    <cdr:from>
      <cdr:x>0.13675</cdr:x>
      <cdr:y>0.831</cdr:y>
    </cdr:from>
    <cdr:to>
      <cdr:x>0.96075</cdr:x>
      <cdr:y>0.831</cdr:y>
    </cdr:to>
    <cdr:sp>
      <cdr:nvSpPr>
        <cdr:cNvPr id="3" name="Straight Connector 4"/>
        <cdr:cNvSpPr>
          <a:spLocks/>
        </cdr:cNvSpPr>
      </cdr:nvSpPr>
      <cdr:spPr>
        <a:xfrm>
          <a:off x="1190625" y="5295900"/>
          <a:ext cx="7210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0.2575</cdr:x>
      <cdr:y>0.2685</cdr:y>
    </cdr:from>
    <cdr:to>
      <cdr:x>0.36225</cdr:x>
      <cdr:y>0.41275</cdr:y>
    </cdr:to>
    <cdr:sp>
      <cdr:nvSpPr>
        <cdr:cNvPr id="4" name="TextBox 5"/>
        <cdr:cNvSpPr txBox="1">
          <a:spLocks noChangeArrowheads="1"/>
        </cdr:cNvSpPr>
      </cdr:nvSpPr>
      <cdr:spPr>
        <a:xfrm>
          <a:off x="2247900" y="170497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Social Security</a:t>
          </a:r>
        </a:p>
      </cdr:txBody>
    </cdr:sp>
  </cdr:relSizeAnchor>
  <cdr:relSizeAnchor xmlns:cdr="http://schemas.openxmlformats.org/drawingml/2006/chartDrawing">
    <cdr:from>
      <cdr:x>0.24275</cdr:x>
      <cdr:y>0.39</cdr:y>
    </cdr:from>
    <cdr:to>
      <cdr:x>0.34825</cdr:x>
      <cdr:y>0.53425</cdr:y>
    </cdr:to>
    <cdr:sp>
      <cdr:nvSpPr>
        <cdr:cNvPr id="5" name="TextBox 7"/>
        <cdr:cNvSpPr txBox="1">
          <a:spLocks noChangeArrowheads="1"/>
        </cdr:cNvSpPr>
      </cdr:nvSpPr>
      <cdr:spPr>
        <a:xfrm>
          <a:off x="2124075" y="24860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Defense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Military</a:t>
          </a:r>
        </a:p>
      </cdr:txBody>
    </cdr:sp>
  </cdr:relSizeAnchor>
  <cdr:relSizeAnchor xmlns:cdr="http://schemas.openxmlformats.org/drawingml/2006/chartDrawing">
    <cdr:from>
      <cdr:x>0.282</cdr:x>
      <cdr:y>0.55025</cdr:y>
    </cdr:from>
    <cdr:to>
      <cdr:x>0.38675</cdr:x>
      <cdr:y>0.6945</cdr:y>
    </cdr:to>
    <cdr:sp>
      <cdr:nvSpPr>
        <cdr:cNvPr id="6" name="TextBox 9"/>
        <cdr:cNvSpPr txBox="1">
          <a:spLocks noChangeArrowheads="1"/>
        </cdr:cNvSpPr>
      </cdr:nvSpPr>
      <cdr:spPr>
        <a:xfrm>
          <a:off x="2466975" y="35052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Medicaid</a:t>
          </a:r>
        </a:p>
      </cdr:txBody>
    </cdr:sp>
  </cdr:relSizeAnchor>
  <cdr:relSizeAnchor xmlns:cdr="http://schemas.openxmlformats.org/drawingml/2006/chartDrawing">
    <cdr:from>
      <cdr:x>0.25825</cdr:x>
      <cdr:y>0.6475</cdr:y>
    </cdr:from>
    <cdr:to>
      <cdr:x>0.364</cdr:x>
      <cdr:y>0.79175</cdr:y>
    </cdr:to>
    <cdr:sp>
      <cdr:nvSpPr>
        <cdr:cNvPr id="7" name="TextBox 10"/>
        <cdr:cNvSpPr txBox="1">
          <a:spLocks noChangeArrowheads="1"/>
        </cdr:cNvSpPr>
      </cdr:nvSpPr>
      <cdr:spPr>
        <a:xfrm>
          <a:off x="2257425" y="4124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 Activities</a:t>
          </a:r>
        </a:p>
      </cdr:txBody>
    </cdr:sp>
  </cdr:relSizeAnchor>
  <cdr:relSizeAnchor xmlns:cdr="http://schemas.openxmlformats.org/drawingml/2006/chartDrawing">
    <cdr:from>
      <cdr:x>0.269</cdr:x>
      <cdr:y>0.785</cdr:y>
    </cdr:from>
    <cdr:to>
      <cdr:x>0.3745</cdr:x>
      <cdr:y>0.93125</cdr:y>
    </cdr:to>
    <cdr:sp>
      <cdr:nvSpPr>
        <cdr:cNvPr id="8" name="TextBox 11"/>
        <cdr:cNvSpPr txBox="1">
          <a:spLocks noChangeArrowheads="1"/>
        </cdr:cNvSpPr>
      </cdr:nvSpPr>
      <cdr:spPr>
        <a:xfrm>
          <a:off x="2352675" y="50006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Interest</a:t>
          </a:r>
        </a:p>
      </cdr:txBody>
    </cdr:sp>
  </cdr:relSizeAnchor>
  <cdr:relSizeAnchor xmlns:cdr="http://schemas.openxmlformats.org/drawingml/2006/chartDrawing">
    <cdr:from>
      <cdr:x>0.28375</cdr:x>
      <cdr:y>0.4865</cdr:y>
    </cdr:from>
    <cdr:to>
      <cdr:x>0.3885</cdr:x>
      <cdr:y>0.63075</cdr:y>
    </cdr:to>
    <cdr:sp>
      <cdr:nvSpPr>
        <cdr:cNvPr id="9" name="TextBox 12"/>
        <cdr:cNvSpPr txBox="1">
          <a:spLocks noChangeArrowheads="1"/>
        </cdr:cNvSpPr>
      </cdr:nvSpPr>
      <cdr:spPr>
        <a:xfrm>
          <a:off x="2476500" y="30956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Medicare</a:t>
          </a:r>
        </a:p>
      </cdr:txBody>
    </cdr:sp>
  </cdr:relSizeAnchor>
  <cdr:relSizeAnchor xmlns:cdr="http://schemas.openxmlformats.org/drawingml/2006/chartDrawing">
    <cdr:from>
      <cdr:x>0.70375</cdr:x>
      <cdr:y>0.6885</cdr:y>
    </cdr:from>
    <cdr:to>
      <cdr:x>0.8085</cdr:x>
      <cdr:y>0.8325</cdr:y>
    </cdr:to>
    <cdr:sp>
      <cdr:nvSpPr>
        <cdr:cNvPr id="10" name="TextBox 13"/>
        <cdr:cNvSpPr txBox="1">
          <a:spLocks noChangeArrowheads="1"/>
        </cdr:cNvSpPr>
      </cdr:nvSpPr>
      <cdr:spPr>
        <a:xfrm>
          <a:off x="6153150" y="4391025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</a:t>
          </a:r>
        </a:p>
      </cdr:txBody>
    </cdr:sp>
  </cdr:relSizeAnchor>
  <cdr:relSizeAnchor xmlns:cdr="http://schemas.openxmlformats.org/drawingml/2006/chartDrawing">
    <cdr:from>
      <cdr:x>0.7005</cdr:x>
      <cdr:y>0.45225</cdr:y>
    </cdr:from>
    <cdr:to>
      <cdr:x>0.80525</cdr:x>
      <cdr:y>0.5965</cdr:y>
    </cdr:to>
    <cdr:sp>
      <cdr:nvSpPr>
        <cdr:cNvPr id="11" name="TextBox 14"/>
        <cdr:cNvSpPr txBox="1">
          <a:spLocks noChangeArrowheads="1"/>
        </cdr:cNvSpPr>
      </cdr:nvSpPr>
      <cdr:spPr>
        <a:xfrm>
          <a:off x="6124575" y="288607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Corporate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</a:p>
      </cdr:txBody>
    </cdr:sp>
  </cdr:relSizeAnchor>
  <cdr:relSizeAnchor xmlns:cdr="http://schemas.openxmlformats.org/drawingml/2006/chartDrawing">
    <cdr:from>
      <cdr:x>0.71025</cdr:x>
      <cdr:y>0.414</cdr:y>
    </cdr:from>
    <cdr:to>
      <cdr:x>0.81575</cdr:x>
      <cdr:y>0.55825</cdr:y>
    </cdr:to>
    <cdr:sp>
      <cdr:nvSpPr>
        <cdr:cNvPr id="12" name="TextBox 15"/>
        <cdr:cNvSpPr txBox="1">
          <a:spLocks noChangeArrowheads="1"/>
        </cdr:cNvSpPr>
      </cdr:nvSpPr>
      <cdr:spPr>
        <a:xfrm>
          <a:off x="6210300" y="26384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</a:t>
          </a:r>
        </a:p>
      </cdr:txBody>
    </cdr:sp>
  </cdr:relSizeAnchor>
  <cdr:relSizeAnchor xmlns:cdr="http://schemas.openxmlformats.org/drawingml/2006/chartDrawing">
    <cdr:from>
      <cdr:x>0.6645</cdr:x>
      <cdr:y>0.53675</cdr:y>
    </cdr:from>
    <cdr:to>
      <cdr:x>0.76925</cdr:x>
      <cdr:y>0.681</cdr:y>
    </cdr:to>
    <cdr:sp>
      <cdr:nvSpPr>
        <cdr:cNvPr id="13" name="TextBox 16"/>
        <cdr:cNvSpPr txBox="1">
          <a:spLocks noChangeArrowheads="1"/>
        </cdr:cNvSpPr>
      </cdr:nvSpPr>
      <cdr:spPr>
        <a:xfrm>
          <a:off x="5810250" y="341947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</a:t>
          </a:r>
        </a:p>
      </cdr:txBody>
    </cdr:sp>
  </cdr:relSizeAnchor>
  <cdr:relSizeAnchor xmlns:cdr="http://schemas.openxmlformats.org/drawingml/2006/chartDrawing">
    <cdr:from>
      <cdr:x>0.4695</cdr:x>
      <cdr:y>0.2665</cdr:y>
    </cdr:from>
    <cdr:to>
      <cdr:x>0.57525</cdr:x>
      <cdr:y>0.41075</cdr:y>
    </cdr:to>
    <cdr:sp>
      <cdr:nvSpPr>
        <cdr:cNvPr id="14" name="TextBox 18"/>
        <cdr:cNvSpPr txBox="1">
          <a:spLocks noChangeArrowheads="1"/>
        </cdr:cNvSpPr>
      </cdr:nvSpPr>
      <cdr:spPr>
        <a:xfrm>
          <a:off x="4105275" y="16954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22%</a:t>
          </a:r>
        </a:p>
      </cdr:txBody>
    </cdr:sp>
  </cdr:relSizeAnchor>
  <cdr:relSizeAnchor xmlns:cdr="http://schemas.openxmlformats.org/drawingml/2006/chartDrawing">
    <cdr:from>
      <cdr:x>0.4645</cdr:x>
      <cdr:y>0.3885</cdr:y>
    </cdr:from>
    <cdr:to>
      <cdr:x>0.5695</cdr:x>
      <cdr:y>0.53275</cdr:y>
    </cdr:to>
    <cdr:sp>
      <cdr:nvSpPr>
        <cdr:cNvPr id="15" name="TextBox 19"/>
        <cdr:cNvSpPr txBox="1">
          <a:spLocks noChangeArrowheads="1"/>
        </cdr:cNvSpPr>
      </cdr:nvSpPr>
      <cdr:spPr>
        <a:xfrm>
          <a:off x="4057650" y="2476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0.4655</cdr:x>
      <cdr:y>0.47925</cdr:y>
    </cdr:from>
    <cdr:to>
      <cdr:x>0.57025</cdr:x>
      <cdr:y>0.6235</cdr:y>
    </cdr:to>
    <cdr:sp>
      <cdr:nvSpPr>
        <cdr:cNvPr id="16" name="TextBox 20"/>
        <cdr:cNvSpPr txBox="1">
          <a:spLocks noChangeArrowheads="1"/>
        </cdr:cNvSpPr>
      </cdr:nvSpPr>
      <cdr:spPr>
        <a:xfrm>
          <a:off x="4067175" y="30575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13%</a:t>
          </a:r>
        </a:p>
      </cdr:txBody>
    </cdr:sp>
  </cdr:relSizeAnchor>
  <cdr:relSizeAnchor xmlns:cdr="http://schemas.openxmlformats.org/drawingml/2006/chartDrawing">
    <cdr:from>
      <cdr:x>0.4655</cdr:x>
      <cdr:y>0.63475</cdr:y>
    </cdr:from>
    <cdr:to>
      <cdr:x>0.571</cdr:x>
      <cdr:y>0.779</cdr:y>
    </cdr:to>
    <cdr:sp>
      <cdr:nvSpPr>
        <cdr:cNvPr id="17" name="TextBox 21"/>
        <cdr:cNvSpPr txBox="1">
          <a:spLocks noChangeArrowheads="1"/>
        </cdr:cNvSpPr>
      </cdr:nvSpPr>
      <cdr:spPr>
        <a:xfrm>
          <a:off x="4067175" y="4048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32%</a:t>
          </a:r>
        </a:p>
      </cdr:txBody>
    </cdr:sp>
  </cdr:relSizeAnchor>
  <cdr:relSizeAnchor xmlns:cdr="http://schemas.openxmlformats.org/drawingml/2006/chartDrawing">
    <cdr:from>
      <cdr:x>0.4745</cdr:x>
      <cdr:y>0.551</cdr:y>
    </cdr:from>
    <cdr:to>
      <cdr:x>0.57925</cdr:x>
      <cdr:y>0.69525</cdr:y>
    </cdr:to>
    <cdr:sp>
      <cdr:nvSpPr>
        <cdr:cNvPr id="18" name="TextBox 22"/>
        <cdr:cNvSpPr txBox="1">
          <a:spLocks noChangeArrowheads="1"/>
        </cdr:cNvSpPr>
      </cdr:nvSpPr>
      <cdr:spPr>
        <a:xfrm>
          <a:off x="4152900" y="35147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7%</a:t>
          </a:r>
        </a:p>
      </cdr:txBody>
    </cdr:sp>
  </cdr:relSizeAnchor>
  <cdr:relSizeAnchor xmlns:cdr="http://schemas.openxmlformats.org/drawingml/2006/chartDrawing">
    <cdr:from>
      <cdr:x>0.47125</cdr:x>
      <cdr:y>0.7885</cdr:y>
    </cdr:from>
    <cdr:to>
      <cdr:x>0.576</cdr:x>
      <cdr:y>0.93525</cdr:y>
    </cdr:to>
    <cdr:sp>
      <cdr:nvSpPr>
        <cdr:cNvPr id="19" name="TextBox 24"/>
        <cdr:cNvSpPr txBox="1">
          <a:spLocks noChangeArrowheads="1"/>
        </cdr:cNvSpPr>
      </cdr:nvSpPr>
      <cdr:spPr>
        <a:xfrm>
          <a:off x="4124325" y="5029200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7%</a:t>
          </a:r>
        </a:p>
      </cdr:txBody>
    </cdr:sp>
  </cdr:relSizeAnchor>
  <cdr:relSizeAnchor xmlns:cdr="http://schemas.openxmlformats.org/drawingml/2006/chartDrawing">
    <cdr:from>
      <cdr:x>0.87225</cdr:x>
      <cdr:y>0.6925</cdr:y>
    </cdr:from>
    <cdr:to>
      <cdr:x>0.9775</cdr:x>
      <cdr:y>0.83675</cdr:y>
    </cdr:to>
    <cdr:sp>
      <cdr:nvSpPr>
        <cdr:cNvPr id="20" name="TextBox 25"/>
        <cdr:cNvSpPr txBox="1">
          <a:spLocks noChangeArrowheads="1"/>
        </cdr:cNvSpPr>
      </cdr:nvSpPr>
      <cdr:spPr>
        <a:xfrm>
          <a:off x="7629525" y="44100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46%</a:t>
          </a:r>
        </a:p>
      </cdr:txBody>
    </cdr:sp>
  </cdr:relSizeAnchor>
  <cdr:relSizeAnchor xmlns:cdr="http://schemas.openxmlformats.org/drawingml/2006/chartDrawing">
    <cdr:from>
      <cdr:x>0.8715</cdr:x>
      <cdr:y>0.52825</cdr:y>
    </cdr:from>
    <cdr:to>
      <cdr:x>0.977</cdr:x>
      <cdr:y>0.6725</cdr:y>
    </cdr:to>
    <cdr:sp>
      <cdr:nvSpPr>
        <cdr:cNvPr id="21" name="TextBox 26"/>
        <cdr:cNvSpPr txBox="1">
          <a:spLocks noChangeArrowheads="1"/>
        </cdr:cNvSpPr>
      </cdr:nvSpPr>
      <cdr:spPr>
        <a:xfrm>
          <a:off x="7620000" y="3362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35%</a:t>
          </a:r>
        </a:p>
      </cdr:txBody>
    </cdr:sp>
  </cdr:relSizeAnchor>
  <cdr:relSizeAnchor xmlns:cdr="http://schemas.openxmlformats.org/drawingml/2006/chartDrawing">
    <cdr:from>
      <cdr:x>0.8805</cdr:x>
      <cdr:y>0.412</cdr:y>
    </cdr:from>
    <cdr:to>
      <cdr:x>0.9865</cdr:x>
      <cdr:y>0.55575</cdr:y>
    </cdr:to>
    <cdr:sp>
      <cdr:nvSpPr>
        <cdr:cNvPr id="22" name="TextBox 27"/>
        <cdr:cNvSpPr txBox="1">
          <a:spLocks noChangeArrowheads="1"/>
        </cdr:cNvSpPr>
      </cdr:nvSpPr>
      <cdr:spPr>
        <a:xfrm>
          <a:off x="7705725" y="262890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9%</a:t>
          </a:r>
        </a:p>
      </cdr:txBody>
    </cdr:sp>
  </cdr:relSizeAnchor>
  <cdr:relSizeAnchor xmlns:cdr="http://schemas.openxmlformats.org/drawingml/2006/chartDrawing">
    <cdr:from>
      <cdr:x>0.869</cdr:x>
      <cdr:y>0.45175</cdr:y>
    </cdr:from>
    <cdr:to>
      <cdr:x>0.97475</cdr:x>
      <cdr:y>0.596</cdr:y>
    </cdr:to>
    <cdr:sp>
      <cdr:nvSpPr>
        <cdr:cNvPr id="23" name="TextBox 28"/>
        <cdr:cNvSpPr txBox="1">
          <a:spLocks noChangeArrowheads="1"/>
        </cdr:cNvSpPr>
      </cdr:nvSpPr>
      <cdr:spPr>
        <a:xfrm>
          <a:off x="7600950" y="2876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10%</a:t>
          </a:r>
        </a:p>
      </cdr:txBody>
    </cdr:sp>
  </cdr:relSizeAnchor>
  <cdr:relSizeAnchor xmlns:cdr="http://schemas.openxmlformats.org/drawingml/2006/chartDrawing">
    <cdr:from>
      <cdr:x>0.1665</cdr:x>
      <cdr:y>0.7865</cdr:y>
    </cdr:from>
    <cdr:to>
      <cdr:x>0.5245</cdr:x>
      <cdr:y>0.7885</cdr:y>
    </cdr:to>
    <cdr:sp>
      <cdr:nvSpPr>
        <cdr:cNvPr id="24" name="Straight Connector 32"/>
        <cdr:cNvSpPr>
          <a:spLocks/>
        </cdr:cNvSpPr>
      </cdr:nvSpPr>
      <cdr:spPr>
        <a:xfrm>
          <a:off x="1457325" y="5010150"/>
          <a:ext cx="31337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0.18525</cdr:y>
    </cdr:from>
    <cdr:to>
      <cdr:x>0.892</cdr:x>
      <cdr:y>0.24575</cdr:y>
    </cdr:to>
    <cdr:sp>
      <cdr:nvSpPr>
        <cdr:cNvPr id="25" name="TextBox 35"/>
        <cdr:cNvSpPr txBox="1">
          <a:spLocks noChangeArrowheads="1"/>
        </cdr:cNvSpPr>
      </cdr:nvSpPr>
      <cdr:spPr>
        <a:xfrm>
          <a:off x="5410200" y="1181100"/>
          <a:ext cx="23907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[Deficit  $1.09 trillion]</a:t>
          </a:r>
        </a:p>
      </cdr:txBody>
    </cdr:sp>
  </cdr:relSizeAnchor>
  <cdr:relSizeAnchor xmlns:cdr="http://schemas.openxmlformats.org/drawingml/2006/chartDrawing">
    <cdr:from>
      <cdr:x>0.0735</cdr:x>
      <cdr:y>0.8</cdr:y>
    </cdr:from>
    <cdr:to>
      <cdr:x>0.12475</cdr:x>
      <cdr:y>0.848</cdr:y>
    </cdr:to>
    <cdr:sp>
      <cdr:nvSpPr>
        <cdr:cNvPr id="26" name="Rectangle 36"/>
        <cdr:cNvSpPr>
          <a:spLocks/>
        </cdr:cNvSpPr>
      </cdr:nvSpPr>
      <cdr:spPr>
        <a:xfrm>
          <a:off x="638175" y="5105400"/>
          <a:ext cx="4476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$0</a:t>
          </a:r>
        </a:p>
      </cdr:txBody>
    </cdr:sp>
  </cdr:relSizeAnchor>
  <cdr:relSizeAnchor xmlns:cdr="http://schemas.openxmlformats.org/drawingml/2006/chartDrawing">
    <cdr:from>
      <cdr:x>0.26075</cdr:x>
      <cdr:y>0.165</cdr:y>
    </cdr:from>
    <cdr:to>
      <cdr:x>0.36625</cdr:x>
      <cdr:y>0.3095</cdr:y>
    </cdr:to>
    <cdr:sp>
      <cdr:nvSpPr>
        <cdr:cNvPr id="27" name="TextBox 37"/>
        <cdr:cNvSpPr txBox="1">
          <a:spLocks noChangeArrowheads="1"/>
        </cdr:cNvSpPr>
      </cdr:nvSpPr>
      <cdr:spPr>
        <a:xfrm>
          <a:off x="2276475" y="10477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$3.54 trillion</a:t>
          </a:r>
        </a:p>
      </cdr:txBody>
    </cdr:sp>
  </cdr:relSizeAnchor>
  <cdr:relSizeAnchor xmlns:cdr="http://schemas.openxmlformats.org/drawingml/2006/chartDrawing">
    <cdr:from>
      <cdr:x>0.66275</cdr:x>
      <cdr:y>0.34825</cdr:y>
    </cdr:from>
    <cdr:to>
      <cdr:x>0.76825</cdr:x>
      <cdr:y>0.4925</cdr:y>
    </cdr:to>
    <cdr:sp>
      <cdr:nvSpPr>
        <cdr:cNvPr id="28" name="TextBox 38"/>
        <cdr:cNvSpPr txBox="1">
          <a:spLocks noChangeArrowheads="1"/>
        </cdr:cNvSpPr>
      </cdr:nvSpPr>
      <cdr:spPr>
        <a:xfrm>
          <a:off x="5800725" y="2219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$2.45 trillion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ojections\Amber\Historical%20Budget%20Data\January%202011\Historicaltables2011_with%20MA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>
        <row r="24">
          <cell r="B24">
            <v>1971</v>
          </cell>
        </row>
        <row r="25">
          <cell r="B25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3/assets/tables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3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6.140625" style="0" bestFit="1" customWidth="1"/>
    <col min="3" max="3" width="15.421875" style="0" customWidth="1"/>
    <col min="4" max="4" width="13.8515625" style="0" customWidth="1"/>
  </cols>
  <sheetData>
    <row r="4" spans="3:4" ht="23.25" customHeight="1">
      <c r="C4" s="62" t="s">
        <v>21</v>
      </c>
      <c r="D4" s="62" t="s">
        <v>40</v>
      </c>
    </row>
    <row r="5" spans="2:5" ht="15">
      <c r="B5" t="s">
        <v>6</v>
      </c>
      <c r="C5" s="59">
        <v>258</v>
      </c>
      <c r="D5">
        <v>1129</v>
      </c>
      <c r="E5" t="s">
        <v>37</v>
      </c>
    </row>
    <row r="6" spans="2:5" ht="15">
      <c r="B6" t="s">
        <v>42</v>
      </c>
      <c r="C6" s="59">
        <v>1150</v>
      </c>
      <c r="D6">
        <v>850</v>
      </c>
      <c r="E6" t="s">
        <v>43</v>
      </c>
    </row>
    <row r="7" spans="2:5" ht="15">
      <c r="B7" t="s">
        <v>31</v>
      </c>
      <c r="C7" s="59">
        <v>250</v>
      </c>
      <c r="D7">
        <v>242</v>
      </c>
      <c r="E7" t="s">
        <v>35</v>
      </c>
    </row>
    <row r="8" spans="2:5" ht="15">
      <c r="B8" t="s">
        <v>3</v>
      </c>
      <c r="C8" s="59">
        <v>469</v>
      </c>
      <c r="D8">
        <v>229</v>
      </c>
      <c r="E8" t="s">
        <v>33</v>
      </c>
    </row>
    <row r="9" spans="2:3" ht="15">
      <c r="B9" t="s">
        <v>41</v>
      </c>
      <c r="C9" s="59">
        <v>651</v>
      </c>
    </row>
    <row r="10" spans="2:3" ht="15">
      <c r="B10" t="s">
        <v>2</v>
      </c>
      <c r="C10" s="59">
        <v>762</v>
      </c>
    </row>
    <row r="11" spans="3:4" ht="15">
      <c r="C11" s="63">
        <f>SUM(C11:C14)</f>
        <v>3540</v>
      </c>
      <c r="D11" s="63">
        <f>SUM(D5:D8)</f>
        <v>2450</v>
      </c>
    </row>
    <row r="13" spans="3:4" ht="15">
      <c r="C13" t="s">
        <v>44</v>
      </c>
      <c r="D13">
        <f>D11-C11</f>
        <v>-1090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15" zoomScaleNormal="115" zoomScalePageLayoutView="0" workbookViewId="0" topLeftCell="F19">
      <selection activeCell="J41" sqref="J41"/>
    </sheetView>
  </sheetViews>
  <sheetFormatPr defaultColWidth="9.140625" defaultRowHeight="15"/>
  <cols>
    <col min="1" max="1" width="56.28125" style="0" customWidth="1"/>
    <col min="2" max="2" width="17.7109375" style="0" bestFit="1" customWidth="1"/>
    <col min="3" max="3" width="20.8515625" style="0" customWidth="1"/>
    <col min="4" max="4" width="9.28125" style="0" customWidth="1"/>
    <col min="5" max="5" width="16.421875" style="0" bestFit="1" customWidth="1"/>
    <col min="6" max="6" width="25.140625" style="0" bestFit="1" customWidth="1"/>
    <col min="7" max="7" width="15.8515625" style="0" bestFit="1" customWidth="1"/>
    <col min="8" max="8" width="17.00390625" style="0" bestFit="1" customWidth="1"/>
    <col min="10" max="10" width="26.8515625" style="0" bestFit="1" customWidth="1"/>
    <col min="11" max="11" width="9.00390625" style="0" customWidth="1"/>
    <col min="12" max="12" width="8.00390625" style="0" bestFit="1" customWidth="1"/>
    <col min="14" max="14" width="26.28125" style="0" bestFit="1" customWidth="1"/>
    <col min="15" max="15" width="10.421875" style="0" bestFit="1" customWidth="1"/>
    <col min="16" max="16" width="8.00390625" style="0" bestFit="1" customWidth="1"/>
  </cols>
  <sheetData>
    <row r="1" spans="1:4" s="3" customFormat="1" ht="15">
      <c r="A1" s="75"/>
      <c r="B1" s="75"/>
      <c r="C1" s="75"/>
      <c r="D1" s="75"/>
    </row>
    <row r="2" spans="6:7" ht="15">
      <c r="F2" s="76" t="s">
        <v>29</v>
      </c>
      <c r="G2" s="77"/>
    </row>
    <row r="3" spans="1:16" ht="39" customHeight="1">
      <c r="A3" s="4"/>
      <c r="B3" s="5" t="s">
        <v>21</v>
      </c>
      <c r="C3" s="6" t="s">
        <v>22</v>
      </c>
      <c r="D3" s="7"/>
      <c r="E3" s="8"/>
      <c r="F3" s="5" t="s">
        <v>21</v>
      </c>
      <c r="G3" s="60" t="s">
        <v>22</v>
      </c>
      <c r="J3" s="69" t="s">
        <v>45</v>
      </c>
      <c r="K3" s="70"/>
      <c r="L3" s="70"/>
      <c r="M3" s="70"/>
      <c r="N3" s="70"/>
      <c r="O3" s="70"/>
      <c r="P3" s="71"/>
    </row>
    <row r="4" spans="1:16" ht="15.75" thickBot="1">
      <c r="A4" s="61" t="s">
        <v>6</v>
      </c>
      <c r="B4" s="1">
        <v>223</v>
      </c>
      <c r="C4" s="1">
        <v>1179</v>
      </c>
      <c r="D4" s="9"/>
      <c r="E4" s="61" t="s">
        <v>6</v>
      </c>
      <c r="F4" s="1">
        <v>218</v>
      </c>
      <c r="G4" s="1">
        <v>1126</v>
      </c>
      <c r="H4" s="1" t="s">
        <v>37</v>
      </c>
      <c r="J4" s="33" t="s">
        <v>25</v>
      </c>
      <c r="K4" s="33" t="s">
        <v>26</v>
      </c>
      <c r="L4" s="33" t="s">
        <v>18</v>
      </c>
      <c r="M4" s="34"/>
      <c r="N4" s="36" t="s">
        <v>24</v>
      </c>
      <c r="O4" s="37" t="s">
        <v>26</v>
      </c>
      <c r="P4" s="36" t="s">
        <v>18</v>
      </c>
    </row>
    <row r="5" spans="1:16" ht="15">
      <c r="A5" s="61" t="s">
        <v>32</v>
      </c>
      <c r="B5" s="1">
        <v>670</v>
      </c>
      <c r="C5" s="1">
        <v>635</v>
      </c>
      <c r="D5" s="9"/>
      <c r="E5" s="61" t="s">
        <v>32</v>
      </c>
      <c r="F5" s="1">
        <v>661</v>
      </c>
      <c r="G5" s="1">
        <v>572</v>
      </c>
      <c r="H5" s="1" t="s">
        <v>36</v>
      </c>
      <c r="J5" s="30" t="s">
        <v>0</v>
      </c>
      <c r="K5" s="28">
        <v>709</v>
      </c>
      <c r="L5" s="40">
        <f>K5/K12</f>
        <v>0.19074522464352972</v>
      </c>
      <c r="M5" s="34"/>
      <c r="N5" s="30" t="s">
        <v>8</v>
      </c>
      <c r="O5" s="32">
        <v>1179</v>
      </c>
      <c r="P5" s="51">
        <v>0.46</v>
      </c>
    </row>
    <row r="6" spans="1:16" ht="15.75" thickBot="1">
      <c r="A6" s="61" t="s">
        <v>31</v>
      </c>
      <c r="B6" s="1">
        <v>255</v>
      </c>
      <c r="C6" s="1">
        <v>281</v>
      </c>
      <c r="D6" s="9"/>
      <c r="E6" s="61" t="s">
        <v>31</v>
      </c>
      <c r="F6" s="1">
        <v>259</v>
      </c>
      <c r="G6" s="1">
        <v>251</v>
      </c>
      <c r="H6" s="1" t="s">
        <v>35</v>
      </c>
      <c r="J6" s="44" t="s">
        <v>1</v>
      </c>
      <c r="K6" s="45">
        <v>610</v>
      </c>
      <c r="L6" s="46">
        <f>K6/K12</f>
        <v>0.16411084207694376</v>
      </c>
      <c r="M6" s="34"/>
      <c r="N6" s="22" t="s">
        <v>10</v>
      </c>
      <c r="O6" s="29">
        <v>635</v>
      </c>
      <c r="P6" s="52">
        <v>0.24</v>
      </c>
    </row>
    <row r="7" spans="1:16" ht="15">
      <c r="A7" s="61" t="s">
        <v>3</v>
      </c>
      <c r="B7" s="1">
        <v>478</v>
      </c>
      <c r="C7" s="1">
        <v>203</v>
      </c>
      <c r="D7" s="10"/>
      <c r="E7" s="61" t="s">
        <v>3</v>
      </c>
      <c r="F7" s="1">
        <v>469</v>
      </c>
      <c r="G7" s="1">
        <v>201</v>
      </c>
      <c r="H7" s="1" t="s">
        <v>34</v>
      </c>
      <c r="J7" s="30" t="s">
        <v>2</v>
      </c>
      <c r="K7" s="31">
        <v>773</v>
      </c>
      <c r="L7" s="40">
        <f>K7/K12</f>
        <v>0.20796341135324187</v>
      </c>
      <c r="M7" s="34"/>
      <c r="N7" s="22" t="s">
        <v>9</v>
      </c>
      <c r="O7" s="29">
        <v>281</v>
      </c>
      <c r="P7" s="52">
        <f>O7/O12</f>
        <v>0.10845233500578927</v>
      </c>
    </row>
    <row r="8" spans="1:16" ht="15">
      <c r="A8" s="61" t="s">
        <v>2</v>
      </c>
      <c r="B8" s="1">
        <v>773</v>
      </c>
      <c r="C8" s="1">
        <v>293</v>
      </c>
      <c r="D8" s="11"/>
      <c r="E8" s="61" t="s">
        <v>2</v>
      </c>
      <c r="F8" s="1">
        <v>769</v>
      </c>
      <c r="G8" s="1">
        <v>292</v>
      </c>
      <c r="H8" s="1" t="s">
        <v>33</v>
      </c>
      <c r="J8" s="22" t="s">
        <v>3</v>
      </c>
      <c r="K8" s="28">
        <v>478</v>
      </c>
      <c r="L8" s="41">
        <f>K8/K12</f>
        <v>0.1285983319881625</v>
      </c>
      <c r="M8" s="34"/>
      <c r="N8" s="22" t="s">
        <v>16</v>
      </c>
      <c r="O8" s="29">
        <v>293</v>
      </c>
      <c r="P8" s="52">
        <f>O8/O12</f>
        <v>0.11308375144731764</v>
      </c>
    </row>
    <row r="9" spans="1:16" ht="15">
      <c r="A9" s="61" t="s">
        <v>30</v>
      </c>
      <c r="B9" s="1">
        <v>610</v>
      </c>
      <c r="C9" s="1"/>
      <c r="E9" s="61" t="s">
        <v>30</v>
      </c>
      <c r="F9" s="1">
        <v>582</v>
      </c>
      <c r="G9" s="1"/>
      <c r="J9" s="22" t="s">
        <v>4</v>
      </c>
      <c r="K9" s="28">
        <v>255</v>
      </c>
      <c r="L9" s="41">
        <f>K9/K12</f>
        <v>0.06860371267150928</v>
      </c>
      <c r="M9" s="34"/>
      <c r="N9" s="22" t="s">
        <v>11</v>
      </c>
      <c r="O9" s="29">
        <v>203</v>
      </c>
      <c r="P9" s="52">
        <v>0.08</v>
      </c>
    </row>
    <row r="10" spans="1:16" ht="15">
      <c r="A10" s="61" t="s">
        <v>0</v>
      </c>
      <c r="B10" s="1">
        <v>709</v>
      </c>
      <c r="C10" s="1"/>
      <c r="E10" s="61" t="s">
        <v>0</v>
      </c>
      <c r="F10" s="1">
        <v>682</v>
      </c>
      <c r="G10" s="1"/>
      <c r="J10" s="22" t="s">
        <v>5</v>
      </c>
      <c r="K10" s="28">
        <v>670</v>
      </c>
      <c r="L10" s="41">
        <f>K10/K12</f>
        <v>0.1802528921172989</v>
      </c>
      <c r="M10" s="34"/>
      <c r="N10" s="1"/>
      <c r="O10" s="1"/>
      <c r="P10" s="1"/>
    </row>
    <row r="11" spans="3:16" ht="15.75" thickBot="1">
      <c r="C11" s="1"/>
      <c r="J11" s="44" t="s">
        <v>6</v>
      </c>
      <c r="K11" s="45">
        <v>223</v>
      </c>
      <c r="L11" s="46">
        <f>K11/K12</f>
        <v>0.05999461931665322</v>
      </c>
      <c r="M11" s="34"/>
      <c r="N11" s="64"/>
      <c r="O11" s="68"/>
      <c r="P11" s="68"/>
    </row>
    <row r="12" spans="3:16" ht="15">
      <c r="C12" s="1"/>
      <c r="J12" s="30" t="s">
        <v>7</v>
      </c>
      <c r="K12" s="31">
        <v>3717</v>
      </c>
      <c r="L12" s="42">
        <f>SUM(L5:L11)</f>
        <v>1.0002690341673393</v>
      </c>
      <c r="M12" s="35"/>
      <c r="N12" s="30" t="s">
        <v>23</v>
      </c>
      <c r="O12" s="32">
        <f>SUM(O5:O9)</f>
        <v>2591</v>
      </c>
      <c r="P12" s="42">
        <f>(P8+P9+P7+P6+P5)</f>
        <v>1.0015360864531069</v>
      </c>
    </row>
    <row r="13" spans="10:16" ht="15">
      <c r="J13" s="72" t="s">
        <v>38</v>
      </c>
      <c r="K13" s="73"/>
      <c r="L13" s="73"/>
      <c r="M13" s="73"/>
      <c r="N13" s="73"/>
      <c r="O13" s="73"/>
      <c r="P13" s="74"/>
    </row>
    <row r="14" ht="30" customHeight="1"/>
    <row r="15" spans="10:16" ht="43.5" customHeight="1">
      <c r="J15" s="69" t="s">
        <v>46</v>
      </c>
      <c r="K15" s="70"/>
      <c r="L15" s="70"/>
      <c r="M15" s="70"/>
      <c r="N15" s="70"/>
      <c r="O15" s="70"/>
      <c r="P15" s="71"/>
    </row>
    <row r="16" spans="10:16" ht="15.75" thickBot="1">
      <c r="J16" s="33" t="s">
        <v>25</v>
      </c>
      <c r="K16" s="33" t="s">
        <v>26</v>
      </c>
      <c r="L16" s="33" t="s">
        <v>18</v>
      </c>
      <c r="M16" s="34"/>
      <c r="N16" s="36" t="s">
        <v>24</v>
      </c>
      <c r="O16" s="37" t="s">
        <v>26</v>
      </c>
      <c r="P16" s="36" t="s">
        <v>18</v>
      </c>
    </row>
    <row r="17" spans="2:16" ht="15">
      <c r="B17" s="1"/>
      <c r="C17" s="1" t="s">
        <v>17</v>
      </c>
      <c r="D17" s="1" t="s">
        <v>18</v>
      </c>
      <c r="E17" s="1"/>
      <c r="F17" s="1"/>
      <c r="G17" s="1" t="s">
        <v>17</v>
      </c>
      <c r="H17" s="1" t="s">
        <v>18</v>
      </c>
      <c r="J17" s="30" t="s">
        <v>0</v>
      </c>
      <c r="K17" s="28">
        <v>682</v>
      </c>
      <c r="L17" s="40">
        <f>K17/K24</f>
        <v>0.18741412475954933</v>
      </c>
      <c r="M17" s="34"/>
      <c r="N17" s="30" t="s">
        <v>8</v>
      </c>
      <c r="O17" s="32">
        <v>1126</v>
      </c>
      <c r="P17" s="51">
        <f>O17/O24</f>
        <v>0.4610974610974611</v>
      </c>
    </row>
    <row r="18" spans="2:16" ht="15.75" thickBot="1">
      <c r="B18" s="1" t="s">
        <v>0</v>
      </c>
      <c r="C18" s="1">
        <v>699</v>
      </c>
      <c r="D18" s="17">
        <v>0.19400499583680267</v>
      </c>
      <c r="E18" s="1"/>
      <c r="F18" s="1" t="s">
        <v>8</v>
      </c>
      <c r="G18" s="1">
        <v>1091</v>
      </c>
      <c r="H18" s="12">
        <v>0.47372991749891447</v>
      </c>
      <c r="I18" s="18"/>
      <c r="J18" s="44" t="s">
        <v>1</v>
      </c>
      <c r="K18" s="45">
        <v>582</v>
      </c>
      <c r="L18" s="46">
        <f>K18/K24</f>
        <v>0.15993404781533388</v>
      </c>
      <c r="M18" s="34"/>
      <c r="N18" s="22" t="s">
        <v>10</v>
      </c>
      <c r="O18" s="29">
        <v>572</v>
      </c>
      <c r="P18" s="52">
        <f>O18/O24</f>
        <v>0.23423423423423423</v>
      </c>
    </row>
    <row r="19" spans="2:16" ht="15">
      <c r="B19" s="1" t="s">
        <v>1</v>
      </c>
      <c r="C19" s="1">
        <v>600</v>
      </c>
      <c r="D19" s="17">
        <v>0.16652789342214822</v>
      </c>
      <c r="E19" s="1"/>
      <c r="F19" s="1" t="s">
        <v>9</v>
      </c>
      <c r="G19" s="1">
        <v>181</v>
      </c>
      <c r="H19" s="12">
        <v>0.07859313938341295</v>
      </c>
      <c r="J19" s="30" t="s">
        <v>2</v>
      </c>
      <c r="K19" s="31">
        <v>769</v>
      </c>
      <c r="L19" s="40">
        <f>K19/K24</f>
        <v>0.21132179170101675</v>
      </c>
      <c r="M19" s="34"/>
      <c r="N19" s="22" t="s">
        <v>9</v>
      </c>
      <c r="O19" s="29">
        <v>251</v>
      </c>
      <c r="P19" s="52">
        <f>O19/O24</f>
        <v>0.10278460278460279</v>
      </c>
    </row>
    <row r="20" spans="2:16" ht="15">
      <c r="B20" s="1" t="s">
        <v>2</v>
      </c>
      <c r="C20" s="1">
        <v>725</v>
      </c>
      <c r="D20" s="17">
        <v>0.20122120455176243</v>
      </c>
      <c r="E20" s="1"/>
      <c r="F20" s="1" t="s">
        <v>10</v>
      </c>
      <c r="G20" s="1">
        <v>566</v>
      </c>
      <c r="H20" s="12">
        <v>0.2457663916630482</v>
      </c>
      <c r="J20" s="22" t="s">
        <v>3</v>
      </c>
      <c r="K20" s="28">
        <v>469</v>
      </c>
      <c r="L20" s="41">
        <f>K20/K24</f>
        <v>0.12888156086837044</v>
      </c>
      <c r="M20" s="34"/>
      <c r="N20" s="22" t="s">
        <v>16</v>
      </c>
      <c r="O20" s="29">
        <v>292</v>
      </c>
      <c r="P20" s="52">
        <f>O20/O24</f>
        <v>0.11957411957411958</v>
      </c>
    </row>
    <row r="21" spans="2:16" ht="15">
      <c r="B21" s="1" t="s">
        <v>3</v>
      </c>
      <c r="C21" s="1">
        <v>480</v>
      </c>
      <c r="D21" s="17">
        <v>0.13322231473771856</v>
      </c>
      <c r="E21" s="1"/>
      <c r="F21" s="1" t="s">
        <v>11</v>
      </c>
      <c r="G21" s="1">
        <v>188</v>
      </c>
      <c r="H21" s="12">
        <v>0.08163265306122448</v>
      </c>
      <c r="J21" s="22" t="s">
        <v>4</v>
      </c>
      <c r="K21" s="28">
        <v>259</v>
      </c>
      <c r="L21" s="41">
        <f>K21/K24</f>
        <v>0.071173399285518</v>
      </c>
      <c r="M21" s="34"/>
      <c r="N21" s="22" t="s">
        <v>11</v>
      </c>
      <c r="O21" s="29">
        <v>201</v>
      </c>
      <c r="P21" s="52">
        <f>O21/O24</f>
        <v>0.08230958230958231</v>
      </c>
    </row>
    <row r="22" spans="2:16" ht="15">
      <c r="B22" s="1" t="s">
        <v>4</v>
      </c>
      <c r="C22" s="1">
        <v>275</v>
      </c>
      <c r="D22" s="17">
        <v>0.07632528448515126</v>
      </c>
      <c r="E22" s="1"/>
      <c r="F22" s="13" t="s">
        <v>12</v>
      </c>
      <c r="G22" s="13">
        <v>56</v>
      </c>
      <c r="H22" s="15">
        <v>0.0243161094224924</v>
      </c>
      <c r="J22" s="22" t="s">
        <v>5</v>
      </c>
      <c r="K22" s="28">
        <v>661</v>
      </c>
      <c r="L22" s="41">
        <f>K22/K24</f>
        <v>0.1816433086012641</v>
      </c>
      <c r="M22" s="34"/>
      <c r="N22" s="1"/>
      <c r="O22" s="1"/>
      <c r="P22" s="1"/>
    </row>
    <row r="23" spans="2:16" ht="15.75" thickBot="1">
      <c r="B23" s="1" t="s">
        <v>5</v>
      </c>
      <c r="C23" s="1">
        <v>593</v>
      </c>
      <c r="D23" s="17">
        <v>0.1645850679988898</v>
      </c>
      <c r="E23" s="1"/>
      <c r="F23" s="13" t="s">
        <v>13</v>
      </c>
      <c r="G23" s="13">
        <v>8</v>
      </c>
      <c r="H23" s="19">
        <v>0.0034737299174989146</v>
      </c>
      <c r="J23" s="44" t="s">
        <v>6</v>
      </c>
      <c r="K23" s="45">
        <v>218</v>
      </c>
      <c r="L23" s="46">
        <f>K23/K24</f>
        <v>0.05990656773838967</v>
      </c>
      <c r="M23" s="34"/>
      <c r="N23" s="64"/>
      <c r="O23" s="68"/>
      <c r="P23" s="68"/>
    </row>
    <row r="24" spans="2:16" ht="15">
      <c r="B24" s="1" t="s">
        <v>6</v>
      </c>
      <c r="C24" s="1">
        <v>230</v>
      </c>
      <c r="D24" s="17">
        <v>0.06383569247849015</v>
      </c>
      <c r="E24" s="1"/>
      <c r="F24" s="13" t="s">
        <v>14</v>
      </c>
      <c r="G24" s="13">
        <v>72</v>
      </c>
      <c r="H24" s="15">
        <v>0.03126356925749023</v>
      </c>
      <c r="J24" s="30" t="s">
        <v>7</v>
      </c>
      <c r="K24" s="31">
        <v>3639</v>
      </c>
      <c r="L24" s="42">
        <f>SUM(L17:L23)</f>
        <v>1.0002748007694422</v>
      </c>
      <c r="M24" s="35"/>
      <c r="N24" s="30" t="s">
        <v>23</v>
      </c>
      <c r="O24" s="32">
        <f>SUM(O17:O21)</f>
        <v>2442</v>
      </c>
      <c r="P24" s="42">
        <f>SUM(P17:P21)</f>
        <v>0.9999999999999999</v>
      </c>
    </row>
    <row r="25" spans="2:16" ht="15">
      <c r="B25" s="1"/>
      <c r="C25" s="1"/>
      <c r="D25" s="12"/>
      <c r="E25" s="1"/>
      <c r="F25" s="13" t="s">
        <v>15</v>
      </c>
      <c r="G25" s="13">
        <v>7</v>
      </c>
      <c r="H25" s="19">
        <v>0.00303951367781155</v>
      </c>
      <c r="J25" s="72" t="s">
        <v>39</v>
      </c>
      <c r="K25" s="73"/>
      <c r="L25" s="73"/>
      <c r="M25" s="73"/>
      <c r="N25" s="73"/>
      <c r="O25" s="73"/>
      <c r="P25" s="74"/>
    </row>
    <row r="26" spans="2:8" ht="15">
      <c r="B26" s="1"/>
      <c r="C26" s="1"/>
      <c r="D26" s="12"/>
      <c r="E26" s="1"/>
      <c r="F26" s="13" t="s">
        <v>16</v>
      </c>
      <c r="G26" s="13">
        <v>133</v>
      </c>
      <c r="H26" s="15">
        <v>0.057750759878419454</v>
      </c>
    </row>
    <row r="27" spans="2:8" ht="15">
      <c r="B27" s="1" t="s">
        <v>7</v>
      </c>
      <c r="C27" s="1">
        <v>3603</v>
      </c>
      <c r="D27" s="16">
        <v>0.999722453510963</v>
      </c>
      <c r="E27" s="1"/>
      <c r="F27" s="1"/>
      <c r="G27" s="1">
        <v>2303</v>
      </c>
      <c r="H27" s="12">
        <v>0.9995657837603126</v>
      </c>
    </row>
    <row r="28" spans="6:16" ht="44.25" customHeight="1">
      <c r="F28" s="14" t="s">
        <v>16</v>
      </c>
      <c r="G28">
        <f>SUM(G22:G26)</f>
        <v>276</v>
      </c>
      <c r="J28" s="69" t="s">
        <v>48</v>
      </c>
      <c r="K28" s="70"/>
      <c r="L28" s="70"/>
      <c r="M28" s="70"/>
      <c r="N28" s="70"/>
      <c r="O28" s="70"/>
      <c r="P28" s="71"/>
    </row>
    <row r="29" spans="10:16" ht="15.75" thickBot="1">
      <c r="J29" s="33" t="s">
        <v>25</v>
      </c>
      <c r="K29" s="33" t="s">
        <v>26</v>
      </c>
      <c r="L29" s="33" t="s">
        <v>18</v>
      </c>
      <c r="M29" s="34"/>
      <c r="N29" s="36" t="s">
        <v>24</v>
      </c>
      <c r="O29" s="37" t="s">
        <v>26</v>
      </c>
      <c r="P29" s="36" t="s">
        <v>18</v>
      </c>
    </row>
    <row r="30" spans="10:16" ht="15">
      <c r="J30" s="22" t="s">
        <v>2</v>
      </c>
      <c r="K30" s="28">
        <v>762</v>
      </c>
      <c r="L30" s="41">
        <f>K30/K36</f>
        <v>0.21525423728813559</v>
      </c>
      <c r="M30" s="34"/>
      <c r="N30" s="30" t="s">
        <v>8</v>
      </c>
      <c r="O30" s="32">
        <v>1129</v>
      </c>
      <c r="P30" s="51">
        <f>O30/O36</f>
        <v>0.4608163265306122</v>
      </c>
    </row>
    <row r="31" spans="10:16" ht="15">
      <c r="J31" s="30" t="s">
        <v>41</v>
      </c>
      <c r="K31" s="28">
        <v>651</v>
      </c>
      <c r="L31" s="40">
        <f>K31/K36</f>
        <v>0.18389830508474575</v>
      </c>
      <c r="M31" s="34"/>
      <c r="N31" s="22" t="s">
        <v>43</v>
      </c>
      <c r="O31" s="29">
        <v>850</v>
      </c>
      <c r="P31" s="52">
        <f>O31/O36</f>
        <v>0.3469387755102041</v>
      </c>
    </row>
    <row r="32" spans="10:16" ht="15">
      <c r="J32" s="30" t="s">
        <v>3</v>
      </c>
      <c r="K32" s="31">
        <v>469</v>
      </c>
      <c r="L32" s="40">
        <f>K32/K36</f>
        <v>0.1324858757062147</v>
      </c>
      <c r="M32" s="34"/>
      <c r="N32" s="22" t="s">
        <v>9</v>
      </c>
      <c r="O32" s="29">
        <v>242</v>
      </c>
      <c r="P32" s="52">
        <f>O32/O36</f>
        <v>0.09877551020408164</v>
      </c>
    </row>
    <row r="33" spans="10:16" ht="15">
      <c r="J33" s="22" t="s">
        <v>4</v>
      </c>
      <c r="K33" s="28">
        <v>250</v>
      </c>
      <c r="L33" s="41">
        <f>K33/K36</f>
        <v>0.07062146892655367</v>
      </c>
      <c r="M33" s="34"/>
      <c r="N33" s="22" t="s">
        <v>16</v>
      </c>
      <c r="O33" s="29">
        <v>229</v>
      </c>
      <c r="P33" s="52">
        <f>O33/O36</f>
        <v>0.09346938775510204</v>
      </c>
    </row>
    <row r="34" spans="10:16" ht="15">
      <c r="J34" s="22" t="s">
        <v>42</v>
      </c>
      <c r="K34" s="28">
        <v>1150</v>
      </c>
      <c r="L34" s="41">
        <f>K34/K36</f>
        <v>0.3248587570621469</v>
      </c>
      <c r="M34" s="34"/>
      <c r="N34" s="22"/>
      <c r="O34" s="29"/>
      <c r="P34" s="52"/>
    </row>
    <row r="35" spans="10:16" ht="15.75" thickBot="1">
      <c r="J35" s="65" t="s">
        <v>6</v>
      </c>
      <c r="K35" s="66">
        <v>258</v>
      </c>
      <c r="L35" s="67">
        <f>K35/K36</f>
        <v>0.07288135593220339</v>
      </c>
      <c r="M35" s="34"/>
      <c r="N35" s="64"/>
      <c r="O35" s="64"/>
      <c r="P35" s="64"/>
    </row>
    <row r="36" spans="10:16" ht="15">
      <c r="J36" s="30" t="s">
        <v>7</v>
      </c>
      <c r="K36" s="31">
        <f>SUM(K30:K35)</f>
        <v>3540</v>
      </c>
      <c r="L36" s="42">
        <f>SUM(L31:L35)</f>
        <v>0.7847457627118644</v>
      </c>
      <c r="M36" s="35"/>
      <c r="N36" s="30" t="s">
        <v>23</v>
      </c>
      <c r="O36" s="32">
        <f>SUM(O30:O34)</f>
        <v>2450</v>
      </c>
      <c r="P36" s="42">
        <f>SUM(P30:P35)</f>
        <v>0.9999999999999999</v>
      </c>
    </row>
    <row r="37" spans="10:16" ht="15">
      <c r="J37" s="72" t="s">
        <v>47</v>
      </c>
      <c r="K37" s="73"/>
      <c r="L37" s="73"/>
      <c r="M37" s="73"/>
      <c r="N37" s="73"/>
      <c r="O37" s="73"/>
      <c r="P37" s="74"/>
    </row>
    <row r="38" ht="15">
      <c r="P38" s="38"/>
    </row>
  </sheetData>
  <sheetProtection/>
  <mergeCells count="8">
    <mergeCell ref="J28:P28"/>
    <mergeCell ref="J37:P37"/>
    <mergeCell ref="A1:D1"/>
    <mergeCell ref="F2:G2"/>
    <mergeCell ref="J3:P3"/>
    <mergeCell ref="J15:P15"/>
    <mergeCell ref="J25:P25"/>
    <mergeCell ref="J13:P13"/>
  </mergeCells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3"/>
  <sheetViews>
    <sheetView zoomScale="115" zoomScaleNormal="115" zoomScalePageLayoutView="0" workbookViewId="0" topLeftCell="A1">
      <selection activeCell="J14" sqref="J14"/>
    </sheetView>
  </sheetViews>
  <sheetFormatPr defaultColWidth="9.140625" defaultRowHeight="15"/>
  <cols>
    <col min="2" max="2" width="27.57421875" style="0" customWidth="1"/>
    <col min="3" max="3" width="10.421875" style="0" bestFit="1" customWidth="1"/>
    <col min="4" max="4" width="10.57421875" style="0" customWidth="1"/>
    <col min="5" max="5" width="25.140625" style="0" bestFit="1" customWidth="1"/>
    <col min="6" max="6" width="26.57421875" style="0" bestFit="1" customWidth="1"/>
    <col min="7" max="7" width="10.421875" style="0" bestFit="1" customWidth="1"/>
    <col min="9" max="9" width="0.85546875" style="0" customWidth="1"/>
    <col min="10" max="10" width="34.28125" style="0" customWidth="1"/>
    <col min="12" max="12" width="10.28125" style="0" bestFit="1" customWidth="1"/>
  </cols>
  <sheetData>
    <row r="2" spans="2:8" ht="36" customHeight="1">
      <c r="B2" s="25" t="s">
        <v>25</v>
      </c>
      <c r="C2" s="25" t="s">
        <v>26</v>
      </c>
      <c r="D2" s="25" t="s">
        <v>18</v>
      </c>
      <c r="E2" s="26"/>
      <c r="F2" s="25" t="s">
        <v>24</v>
      </c>
      <c r="G2" s="29" t="s">
        <v>26</v>
      </c>
      <c r="H2" s="25" t="s">
        <v>18</v>
      </c>
    </row>
    <row r="3" spans="2:8" ht="15">
      <c r="B3" s="22" t="s">
        <v>0</v>
      </c>
      <c r="C3" s="28">
        <v>709</v>
      </c>
      <c r="D3" s="21">
        <f>C3/C10</f>
        <v>0.19069392146315223</v>
      </c>
      <c r="E3" s="20"/>
      <c r="F3" s="22" t="s">
        <v>8</v>
      </c>
      <c r="G3" s="29">
        <v>1179</v>
      </c>
      <c r="H3" s="21">
        <f>G3/G12</f>
        <v>0.4550366653801621</v>
      </c>
    </row>
    <row r="4" spans="2:8" ht="15">
      <c r="B4" s="22" t="s">
        <v>1</v>
      </c>
      <c r="C4" s="28">
        <v>610</v>
      </c>
      <c r="D4" s="21">
        <f>C4/C10</f>
        <v>0.164066702528241</v>
      </c>
      <c r="E4" s="20"/>
      <c r="F4" s="22" t="s">
        <v>9</v>
      </c>
      <c r="G4" s="29">
        <v>281</v>
      </c>
      <c r="H4" s="21">
        <f>G4/G12</f>
        <v>0.10845233500578927</v>
      </c>
    </row>
    <row r="5" spans="2:8" ht="15">
      <c r="B5" s="22" t="s">
        <v>2</v>
      </c>
      <c r="C5" s="28">
        <v>773</v>
      </c>
      <c r="D5" s="21">
        <f>C5/C10</f>
        <v>0.20790747713824637</v>
      </c>
      <c r="E5" s="20"/>
      <c r="F5" s="22" t="s">
        <v>10</v>
      </c>
      <c r="G5" s="29">
        <v>635</v>
      </c>
      <c r="H5" s="21">
        <f>G5/G12</f>
        <v>0.24507912003087612</v>
      </c>
    </row>
    <row r="6" spans="2:8" ht="15">
      <c r="B6" s="22" t="s">
        <v>3</v>
      </c>
      <c r="C6" s="28">
        <v>478</v>
      </c>
      <c r="D6" s="21">
        <f>C6/C10</f>
        <v>0.12856374394835934</v>
      </c>
      <c r="E6" s="23"/>
      <c r="F6" s="22" t="s">
        <v>11</v>
      </c>
      <c r="G6" s="29">
        <v>203</v>
      </c>
      <c r="H6" s="21">
        <f>G6/G12</f>
        <v>0.07834812813585489</v>
      </c>
    </row>
    <row r="7" spans="2:8" ht="15">
      <c r="B7" s="22" t="s">
        <v>4</v>
      </c>
      <c r="C7" s="28">
        <v>255</v>
      </c>
      <c r="D7" s="21">
        <f>C7/C10</f>
        <v>0.0685852608929532</v>
      </c>
      <c r="E7" s="20"/>
      <c r="F7" s="22" t="s">
        <v>12</v>
      </c>
      <c r="G7" s="29">
        <v>57</v>
      </c>
      <c r="H7" s="21">
        <f>G7/G12</f>
        <v>0.021999228097259745</v>
      </c>
    </row>
    <row r="8" spans="2:8" ht="15">
      <c r="B8" s="22" t="s">
        <v>5</v>
      </c>
      <c r="C8" s="28">
        <v>670</v>
      </c>
      <c r="D8" s="21">
        <f>C8/C10</f>
        <v>0.18020441097364173</v>
      </c>
      <c r="E8" s="20"/>
      <c r="F8" s="22" t="s">
        <v>13</v>
      </c>
      <c r="G8" s="29">
        <v>9</v>
      </c>
      <c r="H8" s="21">
        <f>G8/G12</f>
        <v>0.0034735623311462757</v>
      </c>
    </row>
    <row r="9" spans="2:8" ht="15">
      <c r="B9" s="22" t="s">
        <v>6</v>
      </c>
      <c r="C9" s="28">
        <v>223</v>
      </c>
      <c r="D9" s="21">
        <f>C9/C10</f>
        <v>0.05997848305540613</v>
      </c>
      <c r="E9" s="20"/>
      <c r="F9" s="22" t="s">
        <v>14</v>
      </c>
      <c r="G9" s="29">
        <v>80</v>
      </c>
      <c r="H9" s="21">
        <f>G9/G12</f>
        <v>0.030876109610189117</v>
      </c>
    </row>
    <row r="10" spans="2:8" ht="15">
      <c r="B10" s="22" t="s">
        <v>7</v>
      </c>
      <c r="C10" s="28">
        <f>SUM(C3:C9)</f>
        <v>3718</v>
      </c>
      <c r="D10" s="24">
        <f>SUM(D3:D9)</f>
        <v>0.9999999999999999</v>
      </c>
      <c r="E10" s="20"/>
      <c r="F10" s="22" t="s">
        <v>15</v>
      </c>
      <c r="G10" s="29">
        <v>11</v>
      </c>
      <c r="H10" s="21">
        <f>G10/G12</f>
        <v>0.0042454650714010035</v>
      </c>
    </row>
    <row r="11" spans="2:8" ht="15">
      <c r="B11" s="27"/>
      <c r="C11" s="27"/>
      <c r="D11" s="27"/>
      <c r="E11" s="20"/>
      <c r="F11" s="22" t="s">
        <v>16</v>
      </c>
      <c r="G11" s="29">
        <f>81+31+24</f>
        <v>136</v>
      </c>
      <c r="H11" s="21">
        <f>G11/G12</f>
        <v>0.052489386337321496</v>
      </c>
    </row>
    <row r="12" spans="5:8" ht="15">
      <c r="E12" s="20"/>
      <c r="F12" s="22" t="s">
        <v>23</v>
      </c>
      <c r="G12" s="29">
        <f>SUM(G3:G11)</f>
        <v>2591</v>
      </c>
      <c r="H12" s="24">
        <f>SUM(H3:H11)</f>
        <v>1.0000000000000002</v>
      </c>
    </row>
    <row r="13" spans="3:7" ht="15">
      <c r="C13" s="38"/>
      <c r="G13" s="50">
        <f>(G12-C10)/G12</f>
        <v>-0.4349671941335392</v>
      </c>
    </row>
    <row r="15" spans="2:3" ht="15">
      <c r="B15" t="s">
        <v>19</v>
      </c>
      <c r="C15" s="2" t="s">
        <v>20</v>
      </c>
    </row>
    <row r="16" ht="15">
      <c r="J16" t="s">
        <v>28</v>
      </c>
    </row>
    <row r="17" spans="3:10" ht="15">
      <c r="C17" s="38"/>
      <c r="J17" s="38">
        <f>C10-G12</f>
        <v>1127</v>
      </c>
    </row>
    <row r="18" ht="15">
      <c r="J18">
        <f>J17/C10</f>
        <v>0.3031199569661108</v>
      </c>
    </row>
    <row r="19" ht="15">
      <c r="J19">
        <f>G12/C10</f>
        <v>0.6968800430338892</v>
      </c>
    </row>
    <row r="20" ht="15">
      <c r="J20">
        <f>C10/G12</f>
        <v>1.4349671941335391</v>
      </c>
    </row>
    <row r="33" ht="23.25" customHeight="1"/>
    <row r="34" spans="6:12" ht="27" customHeight="1">
      <c r="F34" s="69" t="s">
        <v>27</v>
      </c>
      <c r="G34" s="70"/>
      <c r="H34" s="70"/>
      <c r="I34" s="70"/>
      <c r="J34" s="70"/>
      <c r="K34" s="70"/>
      <c r="L34" s="71"/>
    </row>
    <row r="35" spans="6:12" ht="15.75" thickBot="1">
      <c r="F35" s="33" t="s">
        <v>25</v>
      </c>
      <c r="G35" s="33" t="s">
        <v>26</v>
      </c>
      <c r="H35" s="33" t="s">
        <v>18</v>
      </c>
      <c r="I35" s="34"/>
      <c r="J35" s="36" t="s">
        <v>24</v>
      </c>
      <c r="K35" s="37" t="s">
        <v>26</v>
      </c>
      <c r="L35" s="36" t="s">
        <v>18</v>
      </c>
    </row>
    <row r="36" spans="6:16" ht="15">
      <c r="F36" s="30" t="s">
        <v>0</v>
      </c>
      <c r="G36" s="28">
        <v>709</v>
      </c>
      <c r="H36" s="40">
        <f>G36/G43</f>
        <v>0.19074522464352972</v>
      </c>
      <c r="I36" s="34"/>
      <c r="J36" s="30" t="s">
        <v>8</v>
      </c>
      <c r="K36" s="32">
        <v>1179</v>
      </c>
      <c r="L36" s="51">
        <v>0.46</v>
      </c>
      <c r="O36">
        <v>45.5</v>
      </c>
      <c r="P36">
        <v>46</v>
      </c>
    </row>
    <row r="37" spans="6:16" ht="15.75" thickBot="1">
      <c r="F37" s="44" t="s">
        <v>1</v>
      </c>
      <c r="G37" s="45">
        <v>610</v>
      </c>
      <c r="H37" s="46">
        <f>G37/G43</f>
        <v>0.16411084207694376</v>
      </c>
      <c r="I37" s="34"/>
      <c r="J37" s="22" t="s">
        <v>10</v>
      </c>
      <c r="K37" s="29">
        <v>635</v>
      </c>
      <c r="L37" s="52">
        <v>0.24</v>
      </c>
      <c r="M37" s="56"/>
      <c r="O37">
        <v>24.5</v>
      </c>
      <c r="P37">
        <v>25</v>
      </c>
    </row>
    <row r="38" spans="6:16" ht="15">
      <c r="F38" s="30" t="s">
        <v>2</v>
      </c>
      <c r="G38" s="31">
        <v>773</v>
      </c>
      <c r="H38" s="40">
        <f>G38/G43</f>
        <v>0.20796341135324187</v>
      </c>
      <c r="I38" s="34"/>
      <c r="J38" s="22" t="s">
        <v>9</v>
      </c>
      <c r="K38" s="29">
        <v>281</v>
      </c>
      <c r="L38" s="52">
        <v>0.11</v>
      </c>
      <c r="O38">
        <v>7.8</v>
      </c>
      <c r="P38">
        <v>8</v>
      </c>
    </row>
    <row r="39" spans="6:16" ht="15">
      <c r="F39" s="22" t="s">
        <v>3</v>
      </c>
      <c r="G39" s="28">
        <v>478</v>
      </c>
      <c r="H39" s="41">
        <f>G39/G43</f>
        <v>0.1285983319881625</v>
      </c>
      <c r="I39" s="34"/>
      <c r="J39" s="22" t="s">
        <v>16</v>
      </c>
      <c r="K39" s="29">
        <v>293</v>
      </c>
      <c r="L39" s="52">
        <v>0.11</v>
      </c>
      <c r="O39">
        <v>10.8</v>
      </c>
      <c r="P39">
        <v>11</v>
      </c>
    </row>
    <row r="40" spans="6:16" ht="15">
      <c r="F40" s="22" t="s">
        <v>4</v>
      </c>
      <c r="G40" s="28">
        <v>255</v>
      </c>
      <c r="H40" s="41">
        <f>G40/G43</f>
        <v>0.06860371267150928</v>
      </c>
      <c r="I40" s="34"/>
      <c r="J40" s="22" t="s">
        <v>11</v>
      </c>
      <c r="K40" s="29">
        <v>203</v>
      </c>
      <c r="L40" s="52">
        <v>0.08</v>
      </c>
      <c r="M40" s="57"/>
      <c r="N40">
        <v>57</v>
      </c>
      <c r="O40">
        <v>11.3</v>
      </c>
      <c r="P40">
        <v>11</v>
      </c>
    </row>
    <row r="41" spans="6:16" ht="15.75" thickBot="1">
      <c r="F41" s="44" t="s">
        <v>5</v>
      </c>
      <c r="G41" s="45">
        <v>670</v>
      </c>
      <c r="H41" s="46">
        <f>G41/G43</f>
        <v>0.1802528921172989</v>
      </c>
      <c r="I41" s="34"/>
      <c r="J41" s="1"/>
      <c r="K41" s="1"/>
      <c r="L41" s="1"/>
      <c r="N41">
        <v>9</v>
      </c>
      <c r="O41">
        <f>SUM(O36:O40)</f>
        <v>99.89999999999999</v>
      </c>
      <c r="P41">
        <f>SUM(P36:P40)</f>
        <v>101</v>
      </c>
    </row>
    <row r="42" spans="6:14" ht="15.75" thickBot="1">
      <c r="F42" s="47" t="s">
        <v>6</v>
      </c>
      <c r="G42" s="48">
        <v>223</v>
      </c>
      <c r="H42" s="49">
        <f>G42/G43</f>
        <v>0.05999461931665322</v>
      </c>
      <c r="I42" s="34"/>
      <c r="J42" s="39"/>
      <c r="K42" s="43"/>
      <c r="L42" s="43"/>
      <c r="M42" s="56"/>
      <c r="N42">
        <v>80</v>
      </c>
    </row>
    <row r="43" spans="6:14" ht="15.75" thickTop="1">
      <c r="F43" s="30" t="s">
        <v>7</v>
      </c>
      <c r="G43" s="31">
        <v>3717</v>
      </c>
      <c r="H43" s="42">
        <f>SUM(H36:H42)</f>
        <v>1.0002690341673393</v>
      </c>
      <c r="I43" s="35"/>
      <c r="J43" s="30" t="s">
        <v>23</v>
      </c>
      <c r="K43" s="32">
        <f>SUM(K36:K40)</f>
        <v>2591</v>
      </c>
      <c r="L43" s="42">
        <f>(L39+L40+L38+L37+L36)</f>
        <v>1</v>
      </c>
      <c r="N43">
        <v>11</v>
      </c>
    </row>
    <row r="44" spans="6:15" ht="15">
      <c r="F44" s="34"/>
      <c r="G44" s="34"/>
      <c r="H44" s="58"/>
      <c r="I44" s="34"/>
      <c r="J44" s="34"/>
      <c r="M44" s="38"/>
      <c r="N44">
        <v>31</v>
      </c>
      <c r="O44">
        <f>K43/G43</f>
        <v>0.6970675275760021</v>
      </c>
    </row>
    <row r="45" spans="6:14" ht="15">
      <c r="F45" s="34"/>
      <c r="G45" s="34"/>
      <c r="H45" s="34"/>
      <c r="I45" s="34"/>
      <c r="J45" s="34"/>
      <c r="N45">
        <v>81</v>
      </c>
    </row>
    <row r="46" spans="6:14" ht="15">
      <c r="F46" s="25" t="s">
        <v>25</v>
      </c>
      <c r="G46" s="25" t="s">
        <v>26</v>
      </c>
      <c r="H46" s="25" t="s">
        <v>18</v>
      </c>
      <c r="I46" s="26"/>
      <c r="J46" s="25" t="s">
        <v>24</v>
      </c>
      <c r="K46" s="29" t="s">
        <v>26</v>
      </c>
      <c r="L46" s="25" t="s">
        <v>18</v>
      </c>
      <c r="N46">
        <v>24</v>
      </c>
    </row>
    <row r="47" spans="6:14" ht="15">
      <c r="F47" s="22" t="s">
        <v>0</v>
      </c>
      <c r="G47" s="28">
        <v>709</v>
      </c>
      <c r="H47" s="21">
        <f>G47/G54</f>
        <v>0.19069392146315223</v>
      </c>
      <c r="I47" s="20"/>
      <c r="J47" s="22" t="s">
        <v>8</v>
      </c>
      <c r="K47" s="29">
        <v>1179</v>
      </c>
      <c r="L47" s="21">
        <f>K47/K56</f>
        <v>0.4550366653801621</v>
      </c>
      <c r="N47">
        <f>SUM(N40:N46)</f>
        <v>293</v>
      </c>
    </row>
    <row r="48" spans="6:12" ht="15">
      <c r="F48" s="22" t="s">
        <v>1</v>
      </c>
      <c r="G48" s="28">
        <v>610</v>
      </c>
      <c r="H48" s="21">
        <f>G48/G54</f>
        <v>0.164066702528241</v>
      </c>
      <c r="I48" s="20"/>
      <c r="J48" s="22" t="s">
        <v>9</v>
      </c>
      <c r="K48" s="29">
        <v>281</v>
      </c>
      <c r="L48" s="21">
        <f>K48/K56</f>
        <v>0.10845233500578927</v>
      </c>
    </row>
    <row r="49" spans="6:13" ht="15">
      <c r="F49" s="22" t="s">
        <v>2</v>
      </c>
      <c r="G49" s="28">
        <v>773</v>
      </c>
      <c r="H49" s="21">
        <f>G49/G54</f>
        <v>0.20790747713824637</v>
      </c>
      <c r="I49" s="20"/>
      <c r="J49" s="22" t="s">
        <v>10</v>
      </c>
      <c r="K49" s="29">
        <v>635</v>
      </c>
      <c r="L49" s="21">
        <f>K49/K56</f>
        <v>0.24507912003087612</v>
      </c>
      <c r="M49">
        <v>46</v>
      </c>
    </row>
    <row r="50" spans="6:15" ht="15">
      <c r="F50" s="22" t="s">
        <v>3</v>
      </c>
      <c r="G50" s="28">
        <v>478</v>
      </c>
      <c r="H50" s="21">
        <f>G50/G54</f>
        <v>0.12856374394835934</v>
      </c>
      <c r="I50" s="23"/>
      <c r="J50" s="22" t="s">
        <v>11</v>
      </c>
      <c r="K50" s="29">
        <v>203</v>
      </c>
      <c r="L50" s="21">
        <f>K50/K56</f>
        <v>0.07834812813585489</v>
      </c>
      <c r="M50">
        <v>11</v>
      </c>
      <c r="O50">
        <v>45.5</v>
      </c>
    </row>
    <row r="51" spans="6:15" ht="15">
      <c r="F51" s="22" t="s">
        <v>4</v>
      </c>
      <c r="G51" s="28">
        <v>255</v>
      </c>
      <c r="H51" s="21">
        <f>G51/G54</f>
        <v>0.0685852608929532</v>
      </c>
      <c r="I51" s="20"/>
      <c r="J51" s="22" t="s">
        <v>12</v>
      </c>
      <c r="K51" s="53">
        <v>57</v>
      </c>
      <c r="L51" s="54">
        <f>K51/K56</f>
        <v>0.021999228097259745</v>
      </c>
      <c r="M51">
        <v>25</v>
      </c>
      <c r="O51">
        <v>24.5</v>
      </c>
    </row>
    <row r="52" spans="6:15" ht="15">
      <c r="F52" s="22" t="s">
        <v>5</v>
      </c>
      <c r="G52" s="28">
        <v>670</v>
      </c>
      <c r="H52" s="21">
        <f>G52/G54</f>
        <v>0.18020441097364173</v>
      </c>
      <c r="I52" s="20"/>
      <c r="J52" s="22" t="s">
        <v>13</v>
      </c>
      <c r="K52" s="53">
        <v>9</v>
      </c>
      <c r="L52" s="55">
        <f>K52/K56</f>
        <v>0.0034735623311462757</v>
      </c>
      <c r="M52">
        <v>8</v>
      </c>
      <c r="O52">
        <v>10.8</v>
      </c>
    </row>
    <row r="53" spans="6:15" ht="15">
      <c r="F53" s="22" t="s">
        <v>6</v>
      </c>
      <c r="G53" s="28">
        <v>223</v>
      </c>
      <c r="H53" s="21">
        <f>G53/G54</f>
        <v>0.05997848305540613</v>
      </c>
      <c r="I53" s="20"/>
      <c r="J53" s="22" t="s">
        <v>14</v>
      </c>
      <c r="K53" s="53">
        <v>80</v>
      </c>
      <c r="L53" s="54">
        <f>K53/K56</f>
        <v>0.030876109610189117</v>
      </c>
      <c r="M53">
        <v>2</v>
      </c>
      <c r="O53">
        <v>7.8</v>
      </c>
    </row>
    <row r="54" spans="6:15" ht="15">
      <c r="F54" s="22" t="s">
        <v>7</v>
      </c>
      <c r="G54" s="28">
        <f>SUM(G47:G53)</f>
        <v>3718</v>
      </c>
      <c r="H54" s="24">
        <f>SUM(H47:H53)</f>
        <v>0.9999999999999999</v>
      </c>
      <c r="I54" s="20"/>
      <c r="J54" s="22" t="s">
        <v>15</v>
      </c>
      <c r="K54" s="53">
        <v>11</v>
      </c>
      <c r="L54" s="55">
        <f>K54/K56</f>
        <v>0.0042454650714010035</v>
      </c>
      <c r="M54">
        <v>3</v>
      </c>
      <c r="O54">
        <v>11.3</v>
      </c>
    </row>
    <row r="55" spans="6:15" ht="15">
      <c r="F55" s="27"/>
      <c r="G55" s="27"/>
      <c r="H55" s="27"/>
      <c r="I55" s="20"/>
      <c r="J55" s="22" t="s">
        <v>16</v>
      </c>
      <c r="K55" s="53">
        <f>81+31+24</f>
        <v>136</v>
      </c>
      <c r="L55" s="54">
        <f>K55/K56</f>
        <v>0.052489386337321496</v>
      </c>
      <c r="M55">
        <v>5</v>
      </c>
      <c r="O55">
        <f>SUM(O50:O54)</f>
        <v>99.89999999999999</v>
      </c>
    </row>
    <row r="56" spans="9:13" ht="15">
      <c r="I56" s="20"/>
      <c r="J56" s="22" t="s">
        <v>23</v>
      </c>
      <c r="K56" s="29">
        <f>SUM(K47:K55)</f>
        <v>2591</v>
      </c>
      <c r="L56" s="24">
        <f>SUM(L47:L55)</f>
        <v>1.0000000000000002</v>
      </c>
      <c r="M56">
        <f>SUM(M49:M55)</f>
        <v>100</v>
      </c>
    </row>
    <row r="57" spans="6:15" ht="15">
      <c r="F57" s="38">
        <f>773+478+255+670</f>
        <v>2176</v>
      </c>
      <c r="O57" s="18">
        <f>SUM(L51:L55)</f>
        <v>0.11308375144731764</v>
      </c>
    </row>
    <row r="58" spans="6:12" ht="15">
      <c r="F58">
        <f>F57/G54</f>
        <v>0.5852608929532006</v>
      </c>
      <c r="K58" s="38"/>
      <c r="L58">
        <v>57</v>
      </c>
    </row>
    <row r="59" ht="15">
      <c r="L59">
        <v>9</v>
      </c>
    </row>
    <row r="60" ht="15">
      <c r="L60">
        <v>80</v>
      </c>
    </row>
    <row r="61" ht="15">
      <c r="L61">
        <v>11</v>
      </c>
    </row>
    <row r="62" ht="15">
      <c r="L62">
        <v>136</v>
      </c>
    </row>
    <row r="63" spans="12:13" ht="15">
      <c r="L63">
        <f>SUM(L58:L62)</f>
        <v>293</v>
      </c>
      <c r="M63" s="50">
        <f>L63/K56</f>
        <v>0.11308375144731764</v>
      </c>
    </row>
  </sheetData>
  <sheetProtection/>
  <mergeCells count="1">
    <mergeCell ref="F34:L34"/>
  </mergeCells>
  <hyperlinks>
    <hyperlink ref="C15" r:id="rId1" display="http://www.whitehouse.gov/sites/default/files/omb/budget/fy2013/assets/tables.pdf"/>
  </hyperlinks>
  <printOptions/>
  <pageMargins left="0.7" right="0.7" top="0.75" bottom="0.75" header="0.3" footer="0.3"/>
  <pageSetup fitToHeight="1" fitToWidth="1" horizontalDpi="600" verticalDpi="600" orientation="portrait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2012-10-24T20:15:03Z</cp:lastPrinted>
  <dcterms:created xsi:type="dcterms:W3CDTF">2012-10-22T14:20:55Z</dcterms:created>
  <dcterms:modified xsi:type="dcterms:W3CDTF">2012-10-25T15:44:30Z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