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0185" activeTab="2"/>
  </bookViews>
  <sheets>
    <sheet name="CBO Fiscal Data" sheetId="1" r:id="rId1"/>
    <sheet name="Spending Cuts Chart" sheetId="2" r:id="rId2"/>
    <sheet name="Revenue Growth Chart" sheetId="3" r:id="rId3"/>
  </sheets>
  <definedNames>
    <definedName name="_xlnm.Print_Area" localSheetId="0">'CBO Fiscal Data'!$A$1:$R$54</definedName>
  </definedNames>
  <calcPr fullCalcOnLoad="1"/>
</workbook>
</file>

<file path=xl/sharedStrings.xml><?xml version="1.0" encoding="utf-8"?>
<sst xmlns="http://schemas.openxmlformats.org/spreadsheetml/2006/main" count="46" uniqueCount="33">
  <si>
    <r>
      <t xml:space="preserve">This table supplements information in CBO's </t>
    </r>
    <r>
      <rPr>
        <i/>
        <sz val="10"/>
        <color indexed="56"/>
        <rFont val="Arial"/>
        <family val="2"/>
      </rPr>
      <t>Updated Budget Projections: Fiscal Years 2013 to 2023</t>
    </r>
    <r>
      <rPr>
        <sz val="10"/>
        <color indexed="8"/>
        <rFont val="Arial"/>
        <family val="2"/>
      </rPr>
      <t xml:space="preserve"> (May 2013).</t>
    </r>
  </si>
  <si>
    <t>Total</t>
  </si>
  <si>
    <t>2014-</t>
  </si>
  <si>
    <t>In Billions of Dollars</t>
  </si>
  <si>
    <t>CBO's May 2013 Baseline</t>
  </si>
  <si>
    <t>Revenues</t>
  </si>
  <si>
    <t>Outlays</t>
  </si>
  <si>
    <t>____</t>
  </si>
  <si>
    <t>______</t>
  </si>
  <si>
    <t>Deficit</t>
  </si>
  <si>
    <t>Needed Revenue Increase</t>
  </si>
  <si>
    <t>GDP</t>
  </si>
  <si>
    <t>Growth Rate</t>
  </si>
  <si>
    <t>5% GDP Growth</t>
  </si>
  <si>
    <t>7% GDP Growth</t>
  </si>
  <si>
    <t>10% GDP Growth</t>
  </si>
  <si>
    <t>Expected Revenues</t>
  </si>
  <si>
    <t>Revenues - 5% GDP Growth</t>
  </si>
  <si>
    <t>Revenues - 7% GDP Growth</t>
  </si>
  <si>
    <t>Revenues - 10% GDP Growth</t>
  </si>
  <si>
    <t>1% Spending Cuts</t>
  </si>
  <si>
    <t>2% Spending Cuts</t>
  </si>
  <si>
    <t>1% Spending Increase</t>
  </si>
  <si>
    <t>2% Spending Increase</t>
  </si>
  <si>
    <t>Debt Held by the Public at the</t>
  </si>
  <si>
    <t>End of the Year</t>
  </si>
  <si>
    <t>n.a.</t>
  </si>
  <si>
    <t>Source:  Congressional Budget Office.</t>
  </si>
  <si>
    <t>Note:  The alternative fiscal scenario incorporates the assumptions that the automatic spending reductions specified by the Budget Control Act for 2014 through 2021 do not take effect, that all expiring tax provisions are extended, and that Medicare’s payment rates for physicians’ services (which are now scheduled to be reduced in January 2014) are held constant. Outlays under the alternative fiscal scenario also include the incremental interest costs associated with projected additional borrowing.</t>
  </si>
  <si>
    <t>n.a. = not applicable; GDP = gross domestic product; * = between -$500 million and $500 milllion; ** = between -0.05 percent and zero.</t>
  </si>
  <si>
    <t>a. Negative numbers indicate an increase in the deficit.</t>
  </si>
  <si>
    <t>Deficits Projected in CBO’s Baseline</t>
  </si>
  <si>
    <t>Spending held constant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</si>
</sst>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s>
  <fonts count="54">
    <font>
      <sz val="11"/>
      <color theme="1"/>
      <name val="Calibri"/>
      <family val="2"/>
    </font>
    <font>
      <sz val="11"/>
      <color indexed="8"/>
      <name val="Calibri"/>
      <family val="2"/>
    </font>
    <font>
      <i/>
      <sz val="10"/>
      <color indexed="56"/>
      <name val="Arial"/>
      <family val="2"/>
    </font>
    <font>
      <sz val="10"/>
      <color indexed="8"/>
      <name val="Arial"/>
      <family val="2"/>
    </font>
    <font>
      <sz val="10"/>
      <name val="Arial"/>
      <family val="0"/>
    </font>
    <font>
      <sz val="8"/>
      <name val="Bell Centennial NameAndNumber"/>
      <family val="2"/>
    </font>
    <font>
      <u val="single"/>
      <sz val="10"/>
      <color indexed="12"/>
      <name val="Arial"/>
      <family val="2"/>
    </font>
    <font>
      <sz val="12"/>
      <name val="Arial"/>
      <family val="0"/>
    </font>
    <font>
      <sz val="10"/>
      <color indexed="8"/>
      <name val="Calibri"/>
      <family val="0"/>
    </font>
    <font>
      <sz val="14"/>
      <color indexed="8"/>
      <name val="Arial"/>
      <family val="0"/>
    </font>
    <font>
      <sz val="16"/>
      <color indexed="8"/>
      <name val="Arial"/>
      <family val="0"/>
    </font>
    <font>
      <sz val="12"/>
      <color indexed="8"/>
      <name val="Arial"/>
      <family val="0"/>
    </font>
    <font>
      <sz val="11"/>
      <color indexed="8"/>
      <name val="Arial"/>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0"/>
      <color indexed="8"/>
      <name val="Arial"/>
      <family val="2"/>
    </font>
    <font>
      <b/>
      <sz val="10"/>
      <color indexed="8"/>
      <name val="Arial"/>
      <family val="2"/>
    </font>
    <font>
      <sz val="24"/>
      <color indexed="8"/>
      <name val="Arial"/>
      <family val="0"/>
    </font>
    <font>
      <sz val="13"/>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i/>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7"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8">
    <xf numFmtId="0" fontId="0" fillId="0" borderId="0" xfId="0" applyFont="1" applyAlignment="1">
      <alignment/>
    </xf>
    <xf numFmtId="0" fontId="51" fillId="0" borderId="0" xfId="58" applyNumberFormat="1" applyFont="1" applyBorder="1" applyAlignment="1">
      <alignment/>
      <protection/>
    </xf>
    <xf numFmtId="0" fontId="51" fillId="0" borderId="0" xfId="58" applyNumberFormat="1" applyFont="1" applyBorder="1" applyAlignment="1">
      <alignment horizontal="left"/>
      <protection/>
    </xf>
    <xf numFmtId="0" fontId="51" fillId="0" borderId="0" xfId="58" applyFont="1" applyBorder="1" applyAlignment="1">
      <alignment horizontal="left"/>
      <protection/>
    </xf>
    <xf numFmtId="0" fontId="51" fillId="0" borderId="0" xfId="58" applyFont="1" applyBorder="1">
      <alignment/>
      <protection/>
    </xf>
    <xf numFmtId="0" fontId="51" fillId="0" borderId="0" xfId="58" applyFont="1" applyBorder="1" applyAlignment="1">
      <alignment/>
      <protection/>
    </xf>
    <xf numFmtId="0" fontId="52" fillId="0" borderId="0" xfId="58" applyNumberFormat="1" applyFont="1" applyBorder="1" applyAlignment="1">
      <alignment/>
      <protection/>
    </xf>
    <xf numFmtId="0" fontId="51" fillId="0" borderId="0" xfId="58" applyNumberFormat="1" applyFont="1" applyBorder="1" applyAlignment="1">
      <alignment horizontal="fill"/>
      <protection/>
    </xf>
    <xf numFmtId="0" fontId="51" fillId="0" borderId="0" xfId="58" applyNumberFormat="1" applyFont="1" applyBorder="1" applyAlignment="1">
      <alignment horizontal="right"/>
      <protection/>
    </xf>
    <xf numFmtId="0" fontId="51" fillId="0" borderId="0" xfId="58" applyNumberFormat="1" applyFont="1" applyBorder="1" applyAlignment="1">
      <alignment horizontal="centerContinuous"/>
      <protection/>
    </xf>
    <xf numFmtId="0" fontId="51" fillId="0" borderId="10" xfId="58" applyNumberFormat="1" applyFont="1" applyBorder="1" applyAlignment="1">
      <alignment/>
      <protection/>
    </xf>
    <xf numFmtId="0" fontId="51" fillId="0" borderId="10" xfId="58" applyFont="1" applyBorder="1" applyAlignment="1">
      <alignment/>
      <protection/>
    </xf>
    <xf numFmtId="1" fontId="51" fillId="0" borderId="10" xfId="58" applyNumberFormat="1" applyFont="1" applyBorder="1" applyAlignment="1">
      <alignment/>
      <protection/>
    </xf>
    <xf numFmtId="1" fontId="51" fillId="0" borderId="10" xfId="58" applyNumberFormat="1" applyFont="1" applyBorder="1" applyAlignment="1">
      <alignment horizontal="right"/>
      <protection/>
    </xf>
    <xf numFmtId="0" fontId="51" fillId="0" borderId="10" xfId="58" applyNumberFormat="1" applyFont="1" applyBorder="1" applyAlignment="1">
      <alignment horizontal="right"/>
      <protection/>
    </xf>
    <xf numFmtId="3" fontId="51" fillId="0" borderId="0" xfId="58" applyNumberFormat="1" applyFont="1" applyBorder="1" applyAlignment="1">
      <alignment/>
      <protection/>
    </xf>
    <xf numFmtId="0" fontId="51" fillId="0" borderId="0" xfId="58" applyNumberFormat="1" applyFont="1" applyBorder="1" applyAlignment="1">
      <alignment horizontal="center"/>
      <protection/>
    </xf>
    <xf numFmtId="0" fontId="51" fillId="0" borderId="0" xfId="58" applyFont="1" applyBorder="1" applyAlignment="1">
      <alignment horizontal="center"/>
      <protection/>
    </xf>
    <xf numFmtId="0" fontId="4" fillId="0" borderId="0" xfId="58" applyFont="1" applyAlignment="1">
      <alignment horizontal="center"/>
      <protection/>
    </xf>
    <xf numFmtId="0" fontId="52" fillId="0" borderId="0" xfId="58" applyNumberFormat="1" applyFont="1" applyBorder="1" applyAlignment="1">
      <alignment horizontal="center"/>
      <protection/>
    </xf>
    <xf numFmtId="0" fontId="53" fillId="0" borderId="0" xfId="58" applyNumberFormat="1" applyFont="1" applyBorder="1" applyAlignment="1">
      <alignment horizontal="right"/>
      <protection/>
    </xf>
    <xf numFmtId="0" fontId="53" fillId="0" borderId="0" xfId="58" applyNumberFormat="1" applyFont="1" applyBorder="1" applyAlignment="1" quotePrefix="1">
      <alignment horizontal="right"/>
      <protection/>
    </xf>
    <xf numFmtId="3" fontId="51" fillId="0" borderId="0" xfId="58" applyNumberFormat="1" applyFont="1" applyBorder="1" applyAlignment="1">
      <alignment horizontal="right"/>
      <protection/>
    </xf>
    <xf numFmtId="0" fontId="51" fillId="0" borderId="0" xfId="58" applyNumberFormat="1" applyFont="1" applyBorder="1" applyAlignment="1">
      <alignment/>
      <protection/>
    </xf>
    <xf numFmtId="3" fontId="51" fillId="0" borderId="0" xfId="58" applyNumberFormat="1" applyFont="1" applyBorder="1">
      <alignment/>
      <protection/>
    </xf>
    <xf numFmtId="1" fontId="4" fillId="0" borderId="0" xfId="62" applyNumberFormat="1" applyFont="1" applyFill="1">
      <alignment/>
      <protection/>
    </xf>
    <xf numFmtId="1" fontId="4" fillId="33" borderId="0" xfId="62" applyNumberFormat="1" applyFont="1" applyFill="1">
      <alignment/>
      <protection/>
    </xf>
    <xf numFmtId="2" fontId="4" fillId="33" borderId="0" xfId="62" applyNumberFormat="1" applyFont="1" applyFill="1">
      <alignment/>
      <protection/>
    </xf>
    <xf numFmtId="1" fontId="51" fillId="0" borderId="0" xfId="58" applyNumberFormat="1" applyFont="1" applyBorder="1" applyAlignment="1">
      <alignment/>
      <protection/>
    </xf>
    <xf numFmtId="164" fontId="51" fillId="0" borderId="0" xfId="58" applyNumberFormat="1" applyFont="1" applyBorder="1" applyAlignment="1">
      <alignment/>
      <protection/>
    </xf>
    <xf numFmtId="165" fontId="51" fillId="0" borderId="0" xfId="58" applyNumberFormat="1" applyFont="1" applyBorder="1">
      <alignment/>
      <protection/>
    </xf>
    <xf numFmtId="3" fontId="5" fillId="0" borderId="0" xfId="0" applyNumberFormat="1" applyFont="1" applyAlignment="1">
      <alignment/>
    </xf>
    <xf numFmtId="167" fontId="51" fillId="0" borderId="10" xfId="58" applyNumberFormat="1" applyFont="1" applyBorder="1" applyAlignment="1">
      <alignment/>
      <protection/>
    </xf>
    <xf numFmtId="167" fontId="51" fillId="0" borderId="0" xfId="58" applyNumberFormat="1" applyFont="1" applyBorder="1" applyAlignment="1">
      <alignment/>
      <protection/>
    </xf>
    <xf numFmtId="0" fontId="51" fillId="0" borderId="0" xfId="58" applyNumberFormat="1" applyFont="1" applyBorder="1">
      <alignment/>
      <protection/>
    </xf>
    <xf numFmtId="0" fontId="51" fillId="0" borderId="0" xfId="58" applyFont="1" applyBorder="1" applyAlignment="1">
      <alignment vertical="top"/>
      <protection/>
    </xf>
    <xf numFmtId="0" fontId="51" fillId="0" borderId="0" xfId="58" applyNumberFormat="1" applyFont="1" applyBorder="1" applyAlignment="1">
      <alignment horizontal="left" vertical="top"/>
      <protection/>
    </xf>
    <xf numFmtId="0" fontId="51" fillId="0" borderId="0" xfId="58" applyFont="1" applyBorder="1" applyAlignment="1">
      <alignment vertical="top" wrapText="1"/>
      <protection/>
    </xf>
    <xf numFmtId="0" fontId="51" fillId="0" borderId="0" xfId="58" applyNumberFormat="1" applyFont="1" applyBorder="1" applyAlignment="1">
      <alignment wrapText="1"/>
      <protection/>
    </xf>
    <xf numFmtId="0" fontId="4" fillId="0" borderId="0" xfId="58" applyFont="1" applyAlignment="1">
      <alignment/>
      <protection/>
    </xf>
    <xf numFmtId="0" fontId="51" fillId="0" borderId="10" xfId="58" applyNumberFormat="1" applyFont="1" applyBorder="1" applyAlignment="1">
      <alignment horizontal="left" vertical="top"/>
      <protection/>
    </xf>
    <xf numFmtId="3" fontId="4" fillId="0" borderId="0" xfId="67" applyNumberFormat="1" applyFont="1" applyAlignment="1">
      <alignment/>
      <protection/>
    </xf>
    <xf numFmtId="2" fontId="4" fillId="0" borderId="0" xfId="62" applyNumberFormat="1" applyFont="1" applyFill="1">
      <alignment/>
      <protection/>
    </xf>
    <xf numFmtId="2" fontId="4" fillId="0" borderId="0" xfId="67" applyNumberFormat="1" applyFont="1" applyAlignment="1">
      <alignment/>
      <protection/>
    </xf>
    <xf numFmtId="2" fontId="51" fillId="33" borderId="0" xfId="58" applyNumberFormat="1" applyFont="1" applyFill="1" applyBorder="1" applyAlignment="1">
      <alignment/>
      <protection/>
    </xf>
    <xf numFmtId="2" fontId="4" fillId="33" borderId="0" xfId="67" applyNumberFormat="1" applyFont="1" applyFill="1" applyAlignment="1">
      <alignment/>
      <protection/>
    </xf>
    <xf numFmtId="0" fontId="51" fillId="0" borderId="0" xfId="58" applyNumberFormat="1" applyFont="1" applyBorder="1" applyAlignment="1">
      <alignment/>
      <protection/>
    </xf>
    <xf numFmtId="0" fontId="51" fillId="0" borderId="0" xfId="58" applyFont="1" applyBorder="1" applyAlignment="1">
      <alignment/>
      <protection/>
    </xf>
    <xf numFmtId="0" fontId="51" fillId="0" borderId="0" xfId="58" applyNumberFormat="1" applyFont="1" applyBorder="1" applyAlignment="1">
      <alignment horizontal="left" vertical="center" wrapText="1"/>
      <protection/>
    </xf>
    <xf numFmtId="0" fontId="51" fillId="0" borderId="0" xfId="58" applyNumberFormat="1" applyFont="1" applyBorder="1" applyAlignment="1">
      <alignment horizontal="left"/>
      <protection/>
    </xf>
    <xf numFmtId="0" fontId="4" fillId="0" borderId="0" xfId="58" applyFont="1" applyAlignment="1">
      <alignment/>
      <protection/>
    </xf>
    <xf numFmtId="0" fontId="51" fillId="0" borderId="0" xfId="54" applyFont="1" applyAlignment="1">
      <alignment horizontal="left"/>
    </xf>
    <xf numFmtId="0" fontId="53" fillId="0" borderId="10" xfId="58" applyNumberFormat="1" applyFont="1" applyBorder="1" applyAlignment="1">
      <alignment horizontal="left"/>
      <protection/>
    </xf>
    <xf numFmtId="0" fontId="51" fillId="0" borderId="10" xfId="58" applyNumberFormat="1" applyFont="1" applyBorder="1" applyAlignment="1">
      <alignment horizontal="center"/>
      <protection/>
    </xf>
    <xf numFmtId="0" fontId="4" fillId="0" borderId="10" xfId="58" applyFont="1" applyBorder="1" applyAlignment="1">
      <alignment horizontal="center"/>
      <protection/>
    </xf>
    <xf numFmtId="0" fontId="51" fillId="0" borderId="0" xfId="58" applyFont="1" applyBorder="1" applyAlignment="1">
      <alignment horizontal="center"/>
      <protection/>
    </xf>
    <xf numFmtId="0" fontId="52" fillId="0" borderId="0" xfId="58" applyNumberFormat="1" applyFont="1" applyBorder="1" applyAlignment="1">
      <alignment horizontal="center"/>
      <protection/>
    </xf>
    <xf numFmtId="0" fontId="4" fillId="0" borderId="0" xfId="58" applyFont="1" applyAlignment="1">
      <alignment horizontal="center"/>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Hyperlink 3"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2 3 2" xfId="63"/>
    <cellStyle name="Normal 2 4" xfId="64"/>
    <cellStyle name="Normal 2 5" xfId="65"/>
    <cellStyle name="Normal 2 6" xfId="66"/>
    <cellStyle name="Normal 2 7" xfId="67"/>
    <cellStyle name="Normal 3" xfId="68"/>
    <cellStyle name="Normal 3 2" xfId="69"/>
    <cellStyle name="Normal 3 3" xfId="70"/>
    <cellStyle name="Normal 3 4" xfId="71"/>
    <cellStyle name="Normal 4" xfId="72"/>
    <cellStyle name="Normal 4 2" xfId="73"/>
    <cellStyle name="Normal 4 3" xfId="74"/>
    <cellStyle name="Normal 4 4" xfId="75"/>
    <cellStyle name="Normal 5" xfId="76"/>
    <cellStyle name="Normal 5 2" xfId="77"/>
    <cellStyle name="Normal 5 3" xfId="78"/>
    <cellStyle name="Normal 5 4" xfId="79"/>
    <cellStyle name="Normal 6" xfId="80"/>
    <cellStyle name="Normal 6 2" xfId="81"/>
    <cellStyle name="Normal 7" xfId="82"/>
    <cellStyle name="Normal 7 2" xfId="83"/>
    <cellStyle name="Normal 8" xfId="84"/>
    <cellStyle name="Normal 9" xfId="85"/>
    <cellStyle name="Note" xfId="86"/>
    <cellStyle name="Output" xfId="87"/>
    <cellStyle name="Percent" xfId="88"/>
    <cellStyle name="Percent 2" xfId="89"/>
    <cellStyle name="Percent 2 2" xfId="90"/>
    <cellStyle name="Percent 2 3" xfId="91"/>
    <cellStyle name="Percent 2 4" xfId="92"/>
    <cellStyle name="Percent 2 5" xfId="93"/>
    <cellStyle name="Percent 3" xfId="94"/>
    <cellStyle name="Percent 3 2" xfId="95"/>
    <cellStyle name="Percent 3 3" xfId="96"/>
    <cellStyle name="Percent 3 4" xfId="97"/>
    <cellStyle name="Percent 4" xfId="98"/>
    <cellStyle name="Percent 4 2" xfId="99"/>
    <cellStyle name="Percent 4 3" xfId="100"/>
    <cellStyle name="Percent 4 4" xfId="101"/>
    <cellStyle name="Percent 5" xfId="102"/>
    <cellStyle name="Percent 5 2" xfId="103"/>
    <cellStyle name="Title" xfId="104"/>
    <cellStyle name="Total" xfId="105"/>
    <cellStyle name="Warning Text"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11175"/>
          <c:w val="0.852"/>
          <c:h val="0.77775"/>
        </c:manualLayout>
      </c:layout>
      <c:lineChart>
        <c:grouping val="standard"/>
        <c:varyColors val="0"/>
        <c:ser>
          <c:idx val="4"/>
          <c:order val="0"/>
          <c:tx>
            <c:v>Spending held constant</c:v>
          </c:tx>
          <c:spPr>
            <a:ln w="38100">
              <a:solidFill>
                <a:srgbClr val="FF66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FF6600"/>
              </a:solidFill>
              <a:ln>
                <a:solidFill>
                  <a:srgbClr val="FF6600"/>
                </a:solidFill>
              </a:ln>
            </c:spPr>
          </c:marker>
          <c:val>
            <c:numRef>
              <c:f>'CBO Fiscal Data'!$D$30:$O$30</c:f>
              <c:numCache>
                <c:ptCount val="12"/>
                <c:pt idx="0">
                  <c:v>3562.5509999999995</c:v>
                </c:pt>
                <c:pt idx="1">
                  <c:v>3562.5509999999995</c:v>
                </c:pt>
                <c:pt idx="2">
                  <c:v>3562.5509999999995</c:v>
                </c:pt>
                <c:pt idx="3">
                  <c:v>3562.5509999999995</c:v>
                </c:pt>
                <c:pt idx="4">
                  <c:v>3562.5509999999995</c:v>
                </c:pt>
                <c:pt idx="5">
                  <c:v>3562.5509999999995</c:v>
                </c:pt>
                <c:pt idx="6">
                  <c:v>3562.5509999999995</c:v>
                </c:pt>
                <c:pt idx="7">
                  <c:v>3562.5509999999995</c:v>
                </c:pt>
                <c:pt idx="8">
                  <c:v>3562.5509999999995</c:v>
                </c:pt>
                <c:pt idx="9">
                  <c:v>3562.5509999999995</c:v>
                </c:pt>
                <c:pt idx="10">
                  <c:v>3562.5509999999995</c:v>
                </c:pt>
                <c:pt idx="11">
                  <c:v>3562.5509999999995</c:v>
                </c:pt>
              </c:numCache>
            </c:numRef>
          </c:val>
          <c:smooth val="0"/>
        </c:ser>
        <c:ser>
          <c:idx val="2"/>
          <c:order val="1"/>
          <c:tx>
            <c:v>Spending with 1% spending cut</c:v>
          </c:tx>
          <c:spPr>
            <a:ln w="38100">
              <a:solidFill>
                <a:srgbClr val="9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993300"/>
              </a:solidFill>
              <a:ln>
                <a:noFill/>
              </a:ln>
            </c:spPr>
          </c:marker>
          <c:cat>
            <c:numRef>
              <c:f>'CBO Fiscal Data'!$D$8:$O$8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'CBO Fiscal Data'!$D$31:$O$31</c:f>
              <c:numCache>
                <c:ptCount val="12"/>
                <c:pt idx="0">
                  <c:v>3562.5509999999995</c:v>
                </c:pt>
                <c:pt idx="1">
                  <c:v>3526.9254899999996</c:v>
                </c:pt>
                <c:pt idx="2">
                  <c:v>3491.6562351</c:v>
                </c:pt>
                <c:pt idx="3">
                  <c:v>3456.739672749</c:v>
                </c:pt>
                <c:pt idx="4">
                  <c:v>3422.17227602151</c:v>
                </c:pt>
                <c:pt idx="5">
                  <c:v>3387.9505532612948</c:v>
                </c:pt>
                <c:pt idx="6">
                  <c:v>3354.0710477286816</c:v>
                </c:pt>
                <c:pt idx="7">
                  <c:v>3320.530337251395</c:v>
                </c:pt>
                <c:pt idx="8">
                  <c:v>3287.325033878881</c:v>
                </c:pt>
                <c:pt idx="9">
                  <c:v>3254.4517835400925</c:v>
                </c:pt>
                <c:pt idx="10">
                  <c:v>3221.9072657046913</c:v>
                </c:pt>
                <c:pt idx="11">
                  <c:v>3189.6881930476443</c:v>
                </c:pt>
              </c:numCache>
            </c:numRef>
          </c:val>
          <c:smooth val="0"/>
        </c:ser>
        <c:ser>
          <c:idx val="3"/>
          <c:order val="2"/>
          <c:tx>
            <c:v>Spending with 2% spending cut</c:v>
          </c:tx>
          <c:spPr>
            <a:ln w="38100">
              <a:solidFill>
                <a:srgbClr val="DD080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DD0806"/>
              </a:solidFill>
              <a:ln>
                <a:noFill/>
              </a:ln>
            </c:spPr>
          </c:marker>
          <c:cat>
            <c:numRef>
              <c:f>'CBO Fiscal Data'!$D$8:$O$8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'CBO Fiscal Data'!$D$32:$O$32</c:f>
              <c:numCache>
                <c:ptCount val="12"/>
                <c:pt idx="0">
                  <c:v>3562.5509999999995</c:v>
                </c:pt>
                <c:pt idx="1">
                  <c:v>3491.2999799999993</c:v>
                </c:pt>
                <c:pt idx="2">
                  <c:v>3421.473980399999</c:v>
                </c:pt>
                <c:pt idx="3">
                  <c:v>3353.0445007919993</c:v>
                </c:pt>
                <c:pt idx="4">
                  <c:v>3285.9836107761594</c:v>
                </c:pt>
                <c:pt idx="5">
                  <c:v>3220.2639385606362</c:v>
                </c:pt>
                <c:pt idx="6">
                  <c:v>3155.8586597894237</c:v>
                </c:pt>
                <c:pt idx="7">
                  <c:v>3092.7414865936353</c:v>
                </c:pt>
                <c:pt idx="8">
                  <c:v>3030.8866568617627</c:v>
                </c:pt>
                <c:pt idx="9">
                  <c:v>2970.268923724527</c:v>
                </c:pt>
                <c:pt idx="10">
                  <c:v>2910.8635452500366</c:v>
                </c:pt>
                <c:pt idx="11">
                  <c:v>2852.6462743450356</c:v>
                </c:pt>
              </c:numCache>
            </c:numRef>
          </c:val>
          <c:smooth val="0"/>
        </c:ser>
        <c:ser>
          <c:idx val="5"/>
          <c:order val="3"/>
          <c:tx>
            <c:v>Spending with 1% spending increase</c:v>
          </c:tx>
          <c:spPr>
            <a:ln w="38100">
              <a:solidFill>
                <a:srgbClr val="0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339966"/>
              </a:solidFill>
              <a:ln>
                <a:noFill/>
              </a:ln>
            </c:spPr>
          </c:marker>
          <c:cat>
            <c:numRef>
              <c:f>'CBO Fiscal Data'!$D$8:$O$8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'CBO Fiscal Data'!$D$33:$O$33</c:f>
              <c:numCache>
                <c:ptCount val="12"/>
                <c:pt idx="0">
                  <c:v>3562.5509999999995</c:v>
                </c:pt>
                <c:pt idx="1">
                  <c:v>3598.1765099999993</c:v>
                </c:pt>
                <c:pt idx="2">
                  <c:v>3634.158275099999</c:v>
                </c:pt>
                <c:pt idx="3">
                  <c:v>3670.499857850999</c:v>
                </c:pt>
                <c:pt idx="4">
                  <c:v>3707.204856429509</c:v>
                </c:pt>
                <c:pt idx="5">
                  <c:v>3744.2769049938042</c:v>
                </c:pt>
                <c:pt idx="6">
                  <c:v>3781.719674043742</c:v>
                </c:pt>
                <c:pt idx="7">
                  <c:v>3819.5368707841794</c:v>
                </c:pt>
                <c:pt idx="8">
                  <c:v>3857.732239492021</c:v>
                </c:pt>
                <c:pt idx="9">
                  <c:v>3896.3095618869415</c:v>
                </c:pt>
                <c:pt idx="10">
                  <c:v>3935.272657505811</c:v>
                </c:pt>
                <c:pt idx="11">
                  <c:v>3974.625384080869</c:v>
                </c:pt>
              </c:numCache>
            </c:numRef>
          </c:val>
          <c:smooth val="0"/>
        </c:ser>
        <c:ser>
          <c:idx val="6"/>
          <c:order val="4"/>
          <c:tx>
            <c:v>Spending with 2% spending increase</c:v>
          </c:tx>
          <c:spPr>
            <a:ln w="381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003366"/>
              </a:solidFill>
              <a:ln>
                <a:noFill/>
              </a:ln>
            </c:spPr>
          </c:marker>
          <c:cat>
            <c:numRef>
              <c:f>'CBO Fiscal Data'!$D$8:$O$8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'CBO Fiscal Data'!$D$34:$O$34</c:f>
              <c:numCache>
                <c:ptCount val="12"/>
                <c:pt idx="0">
                  <c:v>3562.5509999999995</c:v>
                </c:pt>
                <c:pt idx="1">
                  <c:v>3633.8020199999996</c:v>
                </c:pt>
                <c:pt idx="2">
                  <c:v>3706.4780604</c:v>
                </c:pt>
                <c:pt idx="3">
                  <c:v>3780.607621608</c:v>
                </c:pt>
                <c:pt idx="4">
                  <c:v>3856.2197740401602</c:v>
                </c:pt>
                <c:pt idx="5">
                  <c:v>3933.3441695209635</c:v>
                </c:pt>
                <c:pt idx="6">
                  <c:v>4012.0110529113826</c:v>
                </c:pt>
                <c:pt idx="7">
                  <c:v>4092.2512739696103</c:v>
                </c:pt>
                <c:pt idx="8">
                  <c:v>4174.096299449003</c:v>
                </c:pt>
                <c:pt idx="9">
                  <c:v>4257.578225437983</c:v>
                </c:pt>
                <c:pt idx="10">
                  <c:v>4342.729789946742</c:v>
                </c:pt>
                <c:pt idx="11">
                  <c:v>4429.584385745677</c:v>
                </c:pt>
              </c:numCache>
            </c:numRef>
          </c:val>
          <c:smooth val="0"/>
        </c:ser>
        <c:ser>
          <c:idx val="0"/>
          <c:order val="5"/>
          <c:tx>
            <c:v>Expected spending</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'CBO Fiscal Data'!$D$8:$O$8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'CBO Fiscal Data'!$D$15:$O$15</c:f>
              <c:numCache>
                <c:ptCount val="12"/>
                <c:pt idx="0">
                  <c:v>3562.5509999999995</c:v>
                </c:pt>
                <c:pt idx="1">
                  <c:v>3455.244</c:v>
                </c:pt>
                <c:pt idx="2">
                  <c:v>3601.925</c:v>
                </c:pt>
                <c:pt idx="3">
                  <c:v>3776.631</c:v>
                </c:pt>
                <c:pt idx="4">
                  <c:v>4037.955</c:v>
                </c:pt>
                <c:pt idx="5">
                  <c:v>4260.976</c:v>
                </c:pt>
                <c:pt idx="6">
                  <c:v>4485.042</c:v>
                </c:pt>
                <c:pt idx="7">
                  <c:v>4751.582</c:v>
                </c:pt>
                <c:pt idx="8">
                  <c:v>5012.355</c:v>
                </c:pt>
                <c:pt idx="9">
                  <c:v>5275.107</c:v>
                </c:pt>
                <c:pt idx="10">
                  <c:v>5620.49</c:v>
                </c:pt>
                <c:pt idx="11">
                  <c:v>5854.591</c:v>
                </c:pt>
              </c:numCache>
            </c:numRef>
          </c:val>
          <c:smooth val="0"/>
        </c:ser>
        <c:ser>
          <c:idx val="1"/>
          <c:order val="6"/>
          <c:tx>
            <c:v>Expected revenue</c:v>
          </c:tx>
          <c:spPr>
            <a:ln w="381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'CBO Fiscal Data'!$D$26:$O$26</c:f>
              <c:numCache>
                <c:ptCount val="12"/>
                <c:pt idx="0">
                  <c:v>2798.8155</c:v>
                </c:pt>
                <c:pt idx="1">
                  <c:v>2886.102</c:v>
                </c:pt>
                <c:pt idx="2">
                  <c:v>2996.3592</c:v>
                </c:pt>
                <c:pt idx="3">
                  <c:v>3173.8113</c:v>
                </c:pt>
                <c:pt idx="4">
                  <c:v>3382.4709000000003</c:v>
                </c:pt>
                <c:pt idx="5">
                  <c:v>3592.61415</c:v>
                </c:pt>
                <c:pt idx="6">
                  <c:v>3769.7161499999997</c:v>
                </c:pt>
                <c:pt idx="7">
                  <c:v>3940.19595</c:v>
                </c:pt>
                <c:pt idx="8">
                  <c:v>4113.7587</c:v>
                </c:pt>
                <c:pt idx="9">
                  <c:v>4291.51635</c:v>
                </c:pt>
                <c:pt idx="10">
                  <c:v>4474.521</c:v>
                </c:pt>
                <c:pt idx="11">
                  <c:v>4663.74555</c:v>
                </c:pt>
              </c:numCache>
            </c:numRef>
          </c:val>
          <c:smooth val="0"/>
        </c:ser>
        <c:marker val="1"/>
        <c:axId val="41417554"/>
        <c:axId val="37213667"/>
      </c:lineChart>
      <c:catAx>
        <c:axId val="41417554"/>
        <c:scaling>
          <c:orientation val="minMax"/>
        </c:scaling>
        <c:axPos val="b"/>
        <c:title>
          <c:tx>
            <c:rich>
              <a:bodyPr vert="horz" rot="0" anchor="ctr"/>
              <a:lstStyle/>
              <a:p>
                <a:pPr algn="r">
                  <a:defRPr/>
                </a:pPr>
                <a:r>
                  <a:rPr lang="en-US" cap="none" sz="1000" b="0" i="0" u="none" baseline="0">
                    <a:solidFill>
                      <a:srgbClr val="000000"/>
                    </a:solidFill>
                  </a:rPr>
                  <a:t>Source: Congressional Budget Office, accessed on October 31, 2013.
</a:t>
                </a:r>
                <a:r>
                  <a:rPr lang="en-US" cap="none" sz="1000" b="0" i="0" u="none" baseline="0">
                    <a:solidFill>
                      <a:srgbClr val="000000"/>
                    </a:solidFill>
                  </a:rPr>
                  <a:t>Produced by Veronique de Rugy and Jason Fichtner, Mercatus Center at George Mason University.</a:t>
                </a:r>
              </a:p>
            </c:rich>
          </c:tx>
          <c:layout>
            <c:manualLayout>
              <c:xMode val="factor"/>
              <c:yMode val="factor"/>
              <c:x val="-0.009"/>
              <c:y val="0.0202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37213667"/>
        <c:crosses val="autoZero"/>
        <c:auto val="1"/>
        <c:lblOffset val="100"/>
        <c:tickLblSkip val="1"/>
        <c:noMultiLvlLbl val="0"/>
      </c:catAx>
      <c:valAx>
        <c:axId val="37213667"/>
        <c:scaling>
          <c:orientation val="minMax"/>
          <c:max val="6000"/>
          <c:min val="2500"/>
        </c:scaling>
        <c:axPos val="l"/>
        <c:title>
          <c:tx>
            <c:rich>
              <a:bodyPr vert="horz" rot="-5400000" anchor="ctr"/>
              <a:lstStyle/>
              <a:p>
                <a:pPr algn="ctr">
                  <a:defRPr/>
                </a:pPr>
                <a:r>
                  <a:rPr lang="en-US" cap="none" sz="1600" b="0" i="0" u="none" baseline="0">
                    <a:solidFill>
                      <a:srgbClr val="000000"/>
                    </a:solidFill>
                  </a:rPr>
                  <a:t>Billions of current dollars</a:t>
                </a:r>
              </a:p>
            </c:rich>
          </c:tx>
          <c:layout>
            <c:manualLayout>
              <c:xMode val="factor"/>
              <c:yMode val="factor"/>
              <c:x val="-0.0235"/>
              <c:y val="0.0115"/>
            </c:manualLayout>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600" b="0" i="0" u="none" baseline="0">
                <a:solidFill>
                  <a:srgbClr val="000000"/>
                </a:solidFill>
              </a:defRPr>
            </a:pPr>
          </a:p>
        </c:txPr>
        <c:crossAx val="41417554"/>
        <c:crossesAt val="1"/>
        <c:crossBetween val="between"/>
        <c:dispUnits/>
        <c:majorUnit val="1000"/>
      </c:valAx>
      <c:spPr>
        <a:solidFill>
          <a:srgbClr val="FFFFFF"/>
        </a:solidFill>
        <a:ln w="3175">
          <a:noFill/>
        </a:ln>
      </c:spPr>
    </c:plotArea>
    <c:legend>
      <c:legendPos val="r"/>
      <c:layout>
        <c:manualLayout>
          <c:xMode val="edge"/>
          <c:yMode val="edge"/>
          <c:x val="0.175"/>
          <c:y val="0.157"/>
          <c:w val="0.33325"/>
          <c:h val="0.2505"/>
        </c:manualLayout>
      </c:layout>
      <c:overlay val="0"/>
      <c:spPr>
        <a:solidFill>
          <a:srgbClr val="FFFFFF"/>
        </a:solid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25"/>
          <c:y val="0.1175"/>
          <c:w val="0.85025"/>
          <c:h val="0.7635"/>
        </c:manualLayout>
      </c:layout>
      <c:lineChart>
        <c:grouping val="standard"/>
        <c:varyColors val="0"/>
        <c:ser>
          <c:idx val="1"/>
          <c:order val="0"/>
          <c:tx>
            <c:v>Expected revenues</c:v>
          </c:tx>
          <c:spPr>
            <a:ln w="381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'CBO Fiscal Data'!$D$8:$O$8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'CBO Fiscal Data'!$D$26:$O$26</c:f>
              <c:numCache>
                <c:ptCount val="12"/>
                <c:pt idx="0">
                  <c:v>2798.8155</c:v>
                </c:pt>
                <c:pt idx="1">
                  <c:v>2886.102</c:v>
                </c:pt>
                <c:pt idx="2">
                  <c:v>2996.3592</c:v>
                </c:pt>
                <c:pt idx="3">
                  <c:v>3173.8113</c:v>
                </c:pt>
                <c:pt idx="4">
                  <c:v>3382.4709000000003</c:v>
                </c:pt>
                <c:pt idx="5">
                  <c:v>3592.61415</c:v>
                </c:pt>
                <c:pt idx="6">
                  <c:v>3769.7161499999997</c:v>
                </c:pt>
                <c:pt idx="7">
                  <c:v>3940.19595</c:v>
                </c:pt>
                <c:pt idx="8">
                  <c:v>4113.7587</c:v>
                </c:pt>
                <c:pt idx="9">
                  <c:v>4291.51635</c:v>
                </c:pt>
                <c:pt idx="10">
                  <c:v>4474.521</c:v>
                </c:pt>
                <c:pt idx="11">
                  <c:v>4663.74555</c:v>
                </c:pt>
              </c:numCache>
            </c:numRef>
          </c:val>
          <c:smooth val="0"/>
        </c:ser>
        <c:ser>
          <c:idx val="2"/>
          <c:order val="1"/>
          <c:tx>
            <c:v>Revenues with 5% GDP growth</c:v>
          </c:tx>
          <c:spPr>
            <a:ln w="25400">
              <a:solidFill>
                <a:srgbClr val="6600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'CBO Fiscal Data'!$D$8:$O$8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'CBO Fiscal Data'!$D$27:$O$27</c:f>
              <c:numCache>
                <c:ptCount val="12"/>
                <c:pt idx="0">
                  <c:v>2798.8155</c:v>
                </c:pt>
                <c:pt idx="1">
                  <c:v>2938.756275</c:v>
                </c:pt>
                <c:pt idx="2">
                  <c:v>3085.6940887500004</c:v>
                </c:pt>
                <c:pt idx="3">
                  <c:v>3239.9787931875007</c:v>
                </c:pt>
                <c:pt idx="4">
                  <c:v>3401.977732846876</c:v>
                </c:pt>
                <c:pt idx="5">
                  <c:v>3572.07661948922</c:v>
                </c:pt>
                <c:pt idx="6">
                  <c:v>3750.680450463681</c:v>
                </c:pt>
                <c:pt idx="7">
                  <c:v>3938.214472986865</c:v>
                </c:pt>
                <c:pt idx="8">
                  <c:v>4135.125196636209</c:v>
                </c:pt>
                <c:pt idx="9">
                  <c:v>4341.881456468019</c:v>
                </c:pt>
                <c:pt idx="10">
                  <c:v>4558.975529291421</c:v>
                </c:pt>
                <c:pt idx="11">
                  <c:v>4786.924305755992</c:v>
                </c:pt>
              </c:numCache>
            </c:numRef>
          </c:val>
          <c:smooth val="0"/>
        </c:ser>
        <c:ser>
          <c:idx val="4"/>
          <c:order val="2"/>
          <c:tx>
            <c:v>Revenues with 7% GDP growth</c:v>
          </c:tx>
          <c:spPr>
            <a:ln w="254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'CBO Fiscal Data'!$D$8:$O$8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'CBO Fiscal Data'!$D$28:$O$28</c:f>
              <c:numCache>
                <c:ptCount val="12"/>
                <c:pt idx="0">
                  <c:v>2798.8155</c:v>
                </c:pt>
                <c:pt idx="1">
                  <c:v>2994.7325850000007</c:v>
                </c:pt>
                <c:pt idx="2">
                  <c:v>3204.363865950001</c:v>
                </c:pt>
                <c:pt idx="3">
                  <c:v>3428.6693365665014</c:v>
                </c:pt>
                <c:pt idx="4">
                  <c:v>3668.6761901261566</c:v>
                </c:pt>
                <c:pt idx="5">
                  <c:v>3925.483523434988</c:v>
                </c:pt>
                <c:pt idx="6">
                  <c:v>4200.267370075438</c:v>
                </c:pt>
                <c:pt idx="7">
                  <c:v>4494.286085980719</c:v>
                </c:pt>
                <c:pt idx="8">
                  <c:v>4808.886111999369</c:v>
                </c:pt>
                <c:pt idx="9">
                  <c:v>5145.508139839325</c:v>
                </c:pt>
                <c:pt idx="10">
                  <c:v>5505.693709628078</c:v>
                </c:pt>
                <c:pt idx="11">
                  <c:v>5891.092269302044</c:v>
                </c:pt>
              </c:numCache>
            </c:numRef>
          </c:val>
          <c:smooth val="0"/>
        </c:ser>
        <c:ser>
          <c:idx val="3"/>
          <c:order val="3"/>
          <c:tx>
            <c:v>Revenues with 10% GDP growth</c:v>
          </c:tx>
          <c:spPr>
            <a:ln w="25400">
              <a:solidFill>
                <a:srgbClr val="FF66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'CBO Fiscal Data'!$D$8:$O$8</c:f>
              <c:numCach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'CBO Fiscal Data'!$D$29:$O$29</c:f>
              <c:numCache>
                <c:ptCount val="12"/>
                <c:pt idx="0">
                  <c:v>2798.8155</c:v>
                </c:pt>
                <c:pt idx="1">
                  <c:v>3078.69705</c:v>
                </c:pt>
                <c:pt idx="2">
                  <c:v>3386.5667550000007</c:v>
                </c:pt>
                <c:pt idx="3">
                  <c:v>3725.223430500001</c:v>
                </c:pt>
                <c:pt idx="4">
                  <c:v>4097.745773550002</c:v>
                </c:pt>
                <c:pt idx="5">
                  <c:v>4507.5203509050025</c:v>
                </c:pt>
                <c:pt idx="6">
                  <c:v>4958.272385995503</c:v>
                </c:pt>
                <c:pt idx="7">
                  <c:v>5454.099624595054</c:v>
                </c:pt>
                <c:pt idx="8">
                  <c:v>5999.509587054559</c:v>
                </c:pt>
                <c:pt idx="9">
                  <c:v>6599.460545760016</c:v>
                </c:pt>
                <c:pt idx="10">
                  <c:v>7259.4066003360185</c:v>
                </c:pt>
                <c:pt idx="11">
                  <c:v>7985.347260369622</c:v>
                </c:pt>
              </c:numCache>
            </c:numRef>
          </c:val>
          <c:smooth val="0"/>
        </c:ser>
        <c:ser>
          <c:idx val="0"/>
          <c:order val="4"/>
          <c:tx>
            <c:v>Expected spending</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'CBO Fiscal Data'!$D$15:$O$15</c:f>
              <c:numCache>
                <c:ptCount val="12"/>
                <c:pt idx="0">
                  <c:v>3562.5509999999995</c:v>
                </c:pt>
                <c:pt idx="1">
                  <c:v>3455.244</c:v>
                </c:pt>
                <c:pt idx="2">
                  <c:v>3601.925</c:v>
                </c:pt>
                <c:pt idx="3">
                  <c:v>3776.631</c:v>
                </c:pt>
                <c:pt idx="4">
                  <c:v>4037.955</c:v>
                </c:pt>
                <c:pt idx="5">
                  <c:v>4260.976</c:v>
                </c:pt>
                <c:pt idx="6">
                  <c:v>4485.042</c:v>
                </c:pt>
                <c:pt idx="7">
                  <c:v>4751.582</c:v>
                </c:pt>
                <c:pt idx="8">
                  <c:v>5012.355</c:v>
                </c:pt>
                <c:pt idx="9">
                  <c:v>5275.107</c:v>
                </c:pt>
                <c:pt idx="10">
                  <c:v>5620.49</c:v>
                </c:pt>
                <c:pt idx="11">
                  <c:v>5854.591</c:v>
                </c:pt>
              </c:numCache>
            </c:numRef>
          </c:val>
          <c:smooth val="0"/>
        </c:ser>
        <c:marker val="1"/>
        <c:axId val="66487548"/>
        <c:axId val="61517021"/>
      </c:lineChart>
      <c:catAx>
        <c:axId val="66487548"/>
        <c:scaling>
          <c:orientation val="minMax"/>
        </c:scaling>
        <c:axPos val="b"/>
        <c:title>
          <c:tx>
            <c:rich>
              <a:bodyPr vert="horz" rot="0" anchor="ctr"/>
              <a:lstStyle/>
              <a:p>
                <a:pPr algn="r">
                  <a:defRPr/>
                </a:pPr>
                <a:r>
                  <a:rPr lang="en-US" cap="none" sz="1000" b="0" i="0" u="none" baseline="0">
                    <a:solidFill>
                      <a:srgbClr val="000000"/>
                    </a:solidFill>
                  </a:rPr>
                  <a:t>Source: Congressional Budget Office, accessed on October 31, 2013.
</a:t>
                </a:r>
                <a:r>
                  <a:rPr lang="en-US" cap="none" sz="1000" b="0" i="0" u="none" baseline="0">
                    <a:solidFill>
                      <a:srgbClr val="000000"/>
                    </a:solidFill>
                  </a:rPr>
                  <a:t>Produced by Veronique de Rugy and Jason Fichtner, Mercatus Center at George Mason University.</a:t>
                </a:r>
              </a:p>
            </c:rich>
          </c:tx>
          <c:layout>
            <c:manualLayout>
              <c:xMode val="factor"/>
              <c:yMode val="factor"/>
              <c:x val="-0.0085"/>
              <c:y val="0.021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61517021"/>
        <c:crosses val="autoZero"/>
        <c:auto val="1"/>
        <c:lblOffset val="100"/>
        <c:tickLblSkip val="1"/>
        <c:noMultiLvlLbl val="0"/>
      </c:catAx>
      <c:valAx>
        <c:axId val="61517021"/>
        <c:scaling>
          <c:orientation val="minMax"/>
          <c:max val="8000"/>
          <c:min val="2000"/>
        </c:scaling>
        <c:axPos val="l"/>
        <c:title>
          <c:tx>
            <c:rich>
              <a:bodyPr vert="horz" rot="-5400000" anchor="ctr"/>
              <a:lstStyle/>
              <a:p>
                <a:pPr algn="ctr">
                  <a:defRPr/>
                </a:pPr>
                <a:r>
                  <a:rPr lang="en-US" cap="none" sz="1600" b="0" i="0" u="none" baseline="0">
                    <a:solidFill>
                      <a:srgbClr val="000000"/>
                    </a:solidFill>
                  </a:rPr>
                  <a:t>BIillions of current dollars</a:t>
                </a:r>
              </a:p>
            </c:rich>
          </c:tx>
          <c:layout>
            <c:manualLayout>
              <c:xMode val="factor"/>
              <c:yMode val="factor"/>
              <c:x val="-0.01675"/>
              <c:y val="0.003"/>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66487548"/>
        <c:crossesAt val="1"/>
        <c:crossBetween val="between"/>
        <c:dispUnits/>
        <c:majorUnit val="2000"/>
      </c:valAx>
      <c:spPr>
        <a:solidFill>
          <a:srgbClr val="FFFFFF"/>
        </a:solidFill>
        <a:ln w="3175">
          <a:noFill/>
        </a:ln>
      </c:spPr>
    </c:plotArea>
    <c:legend>
      <c:legendPos val="r"/>
      <c:layout>
        <c:manualLayout>
          <c:xMode val="edge"/>
          <c:yMode val="edge"/>
          <c:x val="0.15825"/>
          <c:y val="0.17025"/>
          <c:w val="0.31725"/>
          <c:h val="0.22925"/>
        </c:manualLayout>
      </c:layout>
      <c:overlay val="0"/>
      <c:spPr>
        <a:solidFill>
          <a:srgbClr val="FFFFFF"/>
        </a:solid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4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tabSelected="1" workbookViewId="0"/>
  </sheetViews>
  <pageMargins left="0.75" right="0.75" top="1" bottom="1"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0.05425</cdr:x>
      <cdr:y>0.03325</cdr:y>
    </cdr:from>
    <cdr:to>
      <cdr:x>0.82425</cdr:x>
      <cdr:y>0.161</cdr:y>
    </cdr:to>
    <cdr:sp>
      <cdr:nvSpPr>
        <cdr:cNvPr id="1" name="TextBox 1"/>
        <cdr:cNvSpPr txBox="1">
          <a:spLocks noChangeArrowheads="1"/>
        </cdr:cNvSpPr>
      </cdr:nvSpPr>
      <cdr:spPr>
        <a:xfrm>
          <a:off x="466725" y="190500"/>
          <a:ext cx="6648450" cy="752475"/>
        </a:xfrm>
        <a:prstGeom prst="rect">
          <a:avLst/>
        </a:prstGeom>
        <a:noFill/>
        <a:ln w="9525" cmpd="sng">
          <a:noFill/>
        </a:ln>
      </cdr:spPr>
      <cdr:txBody>
        <a:bodyPr vertOverflow="clip" wrap="square"/>
        <a:p>
          <a:pPr algn="l">
            <a:defRPr/>
          </a:pPr>
          <a:r>
            <a:rPr lang="en-US" cap="none" sz="2400" b="0" i="0" u="none" baseline="0">
              <a:solidFill>
                <a:srgbClr val="000000"/>
              </a:solidFill>
            </a:rPr>
            <a:t>Balancing the Budget Through Slower Spending or Cuts</a:t>
          </a:r>
        </a:p>
      </cdr:txBody>
    </cdr:sp>
  </cdr:relSizeAnchor>
  <cdr:relSizeAnchor xmlns:cdr="http://schemas.openxmlformats.org/drawingml/2006/chartDrawing">
    <cdr:from>
      <cdr:x>0.50125</cdr:x>
      <cdr:y>0.6025</cdr:y>
    </cdr:from>
    <cdr:to>
      <cdr:x>0.512</cdr:x>
      <cdr:y>0.61925</cdr:y>
    </cdr:to>
    <cdr:sp>
      <cdr:nvSpPr>
        <cdr:cNvPr id="2" name="Oval 3"/>
        <cdr:cNvSpPr>
          <a:spLocks/>
        </cdr:cNvSpPr>
      </cdr:nvSpPr>
      <cdr:spPr>
        <a:xfrm>
          <a:off x="4324350" y="3562350"/>
          <a:ext cx="95250" cy="95250"/>
        </a:xfrm>
        <a:prstGeom prst="ellipse">
          <a:avLst/>
        </a:prstGeom>
        <a:solidFill>
          <a:srgbClr val="FF5A05"/>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0.182</cdr:x>
      <cdr:y>0.61475</cdr:y>
    </cdr:from>
    <cdr:to>
      <cdr:x>0.192</cdr:x>
      <cdr:y>0.6295</cdr:y>
    </cdr:to>
    <cdr:sp>
      <cdr:nvSpPr>
        <cdr:cNvPr id="3" name="Oval 4"/>
        <cdr:cNvSpPr>
          <a:spLocks/>
        </cdr:cNvSpPr>
      </cdr:nvSpPr>
      <cdr:spPr>
        <a:xfrm>
          <a:off x="1571625" y="3629025"/>
          <a:ext cx="85725" cy="85725"/>
        </a:xfrm>
        <a:prstGeom prst="ellipse">
          <a:avLst/>
        </a:prstGeom>
        <a:solidFill>
          <a:srgbClr val="FFFFFF"/>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0.42425</cdr:x>
      <cdr:y>0.66875</cdr:y>
    </cdr:from>
    <cdr:to>
      <cdr:x>0.425</cdr:x>
      <cdr:y>0.81675</cdr:y>
    </cdr:to>
    <cdr:sp>
      <cdr:nvSpPr>
        <cdr:cNvPr id="4" name="Straight Connector 13"/>
        <cdr:cNvSpPr>
          <a:spLocks/>
        </cdr:cNvSpPr>
      </cdr:nvSpPr>
      <cdr:spPr>
        <a:xfrm rot="5400000" flipV="1">
          <a:off x="3657600" y="3952875"/>
          <a:ext cx="9525" cy="876300"/>
        </a:xfrm>
        <a:prstGeom prst="line">
          <a:avLst/>
        </a:prstGeom>
        <a:noFill/>
        <a:ln w="22225" cmpd="sng">
          <a:solidFill>
            <a:srgbClr val="000000">
              <a:alpha val="25097"/>
            </a:srgbClr>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0.506</cdr:x>
      <cdr:y>0.61725</cdr:y>
    </cdr:from>
    <cdr:to>
      <cdr:x>0.506</cdr:x>
      <cdr:y>0.81725</cdr:y>
    </cdr:to>
    <cdr:sp>
      <cdr:nvSpPr>
        <cdr:cNvPr id="5" name="Straight Connector 14"/>
        <cdr:cNvSpPr>
          <a:spLocks/>
        </cdr:cNvSpPr>
      </cdr:nvSpPr>
      <cdr:spPr>
        <a:xfrm rot="5400000">
          <a:off x="4362450" y="3648075"/>
          <a:ext cx="0" cy="1181100"/>
        </a:xfrm>
        <a:prstGeom prst="line">
          <a:avLst/>
        </a:prstGeom>
        <a:noFill/>
        <a:ln w="22225" cmpd="sng">
          <a:solidFill>
            <a:srgbClr val="000000">
              <a:alpha val="25097"/>
            </a:srgbClr>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0.45425</cdr:x>
      <cdr:y>0.6545</cdr:y>
    </cdr:from>
    <cdr:to>
      <cdr:x>0.455</cdr:x>
      <cdr:y>0.81675</cdr:y>
    </cdr:to>
    <cdr:sp>
      <cdr:nvSpPr>
        <cdr:cNvPr id="6" name="Straight Connector 15"/>
        <cdr:cNvSpPr>
          <a:spLocks/>
        </cdr:cNvSpPr>
      </cdr:nvSpPr>
      <cdr:spPr>
        <a:xfrm rot="5400000">
          <a:off x="3924300" y="3867150"/>
          <a:ext cx="9525" cy="962025"/>
        </a:xfrm>
        <a:prstGeom prst="line">
          <a:avLst/>
        </a:prstGeom>
        <a:noFill/>
        <a:ln w="22225" cmpd="sng">
          <a:solidFill>
            <a:srgbClr val="000000">
              <a:alpha val="25097"/>
            </a:srgbClr>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0.56975</cdr:x>
      <cdr:y>0.5875</cdr:y>
    </cdr:from>
    <cdr:to>
      <cdr:x>0.5705</cdr:x>
      <cdr:y>0.8175</cdr:y>
    </cdr:to>
    <cdr:sp>
      <cdr:nvSpPr>
        <cdr:cNvPr id="7" name="Straight Connector 16"/>
        <cdr:cNvSpPr>
          <a:spLocks/>
        </cdr:cNvSpPr>
      </cdr:nvSpPr>
      <cdr:spPr>
        <a:xfrm rot="5400000">
          <a:off x="4914900" y="3467100"/>
          <a:ext cx="9525" cy="1362075"/>
        </a:xfrm>
        <a:prstGeom prst="line">
          <a:avLst/>
        </a:prstGeom>
        <a:noFill/>
        <a:ln w="22225" cmpd="sng">
          <a:solidFill>
            <a:srgbClr val="000000">
              <a:alpha val="25097"/>
            </a:srgbClr>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0.74825</cdr:x>
      <cdr:y>0.4915</cdr:y>
    </cdr:from>
    <cdr:to>
      <cdr:x>0.749</cdr:x>
      <cdr:y>0.819</cdr:y>
    </cdr:to>
    <cdr:sp>
      <cdr:nvSpPr>
        <cdr:cNvPr id="8" name="Straight Connector 17"/>
        <cdr:cNvSpPr>
          <a:spLocks/>
        </cdr:cNvSpPr>
      </cdr:nvSpPr>
      <cdr:spPr>
        <a:xfrm rot="5400000" flipV="1">
          <a:off x="6457950" y="2905125"/>
          <a:ext cx="9525" cy="1933575"/>
        </a:xfrm>
        <a:prstGeom prst="line">
          <a:avLst/>
        </a:prstGeom>
        <a:noFill/>
        <a:ln w="22225" cmpd="sng">
          <a:solidFill>
            <a:srgbClr val="000000">
              <a:alpha val="25097"/>
            </a:srgbClr>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0.44825</cdr:x>
      <cdr:y>0.637</cdr:y>
    </cdr:from>
    <cdr:to>
      <cdr:x>0.45975</cdr:x>
      <cdr:y>0.65375</cdr:y>
    </cdr:to>
    <cdr:sp>
      <cdr:nvSpPr>
        <cdr:cNvPr id="9" name="Oval 19"/>
        <cdr:cNvSpPr>
          <a:spLocks/>
        </cdr:cNvSpPr>
      </cdr:nvSpPr>
      <cdr:spPr>
        <a:xfrm>
          <a:off x="3867150" y="3762375"/>
          <a:ext cx="95250" cy="95250"/>
        </a:xfrm>
        <a:prstGeom prst="ellipse">
          <a:avLst/>
        </a:prstGeom>
        <a:solidFill>
          <a:srgbClr val="9F1103"/>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0.566</cdr:x>
      <cdr:y>0.568</cdr:y>
    </cdr:from>
    <cdr:to>
      <cdr:x>0.57675</cdr:x>
      <cdr:y>0.58425</cdr:y>
    </cdr:to>
    <cdr:sp>
      <cdr:nvSpPr>
        <cdr:cNvPr id="10" name="Oval 20"/>
        <cdr:cNvSpPr>
          <a:spLocks/>
        </cdr:cNvSpPr>
      </cdr:nvSpPr>
      <cdr:spPr>
        <a:xfrm>
          <a:off x="4886325" y="3352800"/>
          <a:ext cx="95250" cy="95250"/>
        </a:xfrm>
        <a:prstGeom prst="ellipse">
          <a:avLst/>
        </a:prstGeom>
        <a:solidFill>
          <a:srgbClr val="31859C"/>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0.74125</cdr:x>
      <cdr:y>0.478</cdr:y>
    </cdr:from>
    <cdr:to>
      <cdr:x>0.75275</cdr:x>
      <cdr:y>0.495</cdr:y>
    </cdr:to>
    <cdr:sp>
      <cdr:nvSpPr>
        <cdr:cNvPr id="11" name="Oval 21"/>
        <cdr:cNvSpPr>
          <a:spLocks/>
        </cdr:cNvSpPr>
      </cdr:nvSpPr>
      <cdr:spPr>
        <a:xfrm>
          <a:off x="6400800" y="2819400"/>
          <a:ext cx="95250" cy="104775"/>
        </a:xfrm>
        <a:prstGeom prst="ellipse">
          <a:avLst/>
        </a:prstGeom>
        <a:solidFill>
          <a:srgbClr val="1F497D"/>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0.7405</cdr:x>
      <cdr:y>0.47675</cdr:y>
    </cdr:from>
    <cdr:to>
      <cdr:x>0.75275</cdr:x>
      <cdr:y>0.495</cdr:y>
    </cdr:to>
    <cdr:sp>
      <cdr:nvSpPr>
        <cdr:cNvPr id="12" name="Donut 22"/>
        <cdr:cNvSpPr>
          <a:spLocks/>
        </cdr:cNvSpPr>
      </cdr:nvSpPr>
      <cdr:spPr>
        <a:xfrm>
          <a:off x="6391275" y="2819400"/>
          <a:ext cx="104775" cy="104775"/>
        </a:xfrm>
        <a:custGeom>
          <a:pathLst>
            <a:path h="104524" w="100504">
              <a:moveTo>
                <a:pt x="0" y="52262"/>
              </a:moveTo>
              <a:cubicBezTo>
                <a:pt x="0" y="23398"/>
                <a:pt x="22499" y="0"/>
                <a:pt x="50252" y="0"/>
              </a:cubicBezTo>
              <a:cubicBezTo>
                <a:pt x="78005" y="0"/>
                <a:pt x="100504" y="23398"/>
                <a:pt x="100504" y="52262"/>
              </a:cubicBezTo>
              <a:cubicBezTo>
                <a:pt x="100504" y="81126"/>
                <a:pt x="78005" y="104524"/>
                <a:pt x="50252" y="104524"/>
              </a:cubicBezTo>
              <a:cubicBezTo>
                <a:pt x="22499" y="104524"/>
                <a:pt x="0" y="81126"/>
                <a:pt x="0" y="52262"/>
              </a:cubicBezTo>
              <a:close/>
              <a:moveTo>
                <a:pt x="0" y="52262"/>
              </a:moveTo>
              <a:cubicBezTo>
                <a:pt x="25126" y="52262"/>
                <a:pt x="25126" y="67249"/>
                <a:pt x="36375" y="79398"/>
              </a:cubicBezTo>
              <a:cubicBezTo>
                <a:pt x="50252" y="79398"/>
                <a:pt x="64129" y="79398"/>
                <a:pt x="75378" y="67249"/>
              </a:cubicBezTo>
              <a:cubicBezTo>
                <a:pt x="75378" y="52262"/>
                <a:pt x="75378" y="37275"/>
                <a:pt x="64129" y="25126"/>
              </a:cubicBezTo>
              <a:cubicBezTo>
                <a:pt x="50252" y="25126"/>
                <a:pt x="36375" y="25126"/>
                <a:pt x="25126" y="37275"/>
              </a:cubicBezTo>
              <a:close/>
            </a:path>
          </a:pathLst>
        </a:custGeom>
        <a:solidFill>
          <a:srgbClr val="177C1C"/>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0.566</cdr:x>
      <cdr:y>0.566</cdr:y>
    </cdr:from>
    <cdr:to>
      <cdr:x>0.5775</cdr:x>
      <cdr:y>0.58425</cdr:y>
    </cdr:to>
    <cdr:sp>
      <cdr:nvSpPr>
        <cdr:cNvPr id="13" name="Donut 23"/>
        <cdr:cNvSpPr>
          <a:spLocks/>
        </cdr:cNvSpPr>
      </cdr:nvSpPr>
      <cdr:spPr>
        <a:xfrm>
          <a:off x="4886325" y="3343275"/>
          <a:ext cx="95250" cy="104775"/>
        </a:xfrm>
        <a:custGeom>
          <a:pathLst>
            <a:path h="103068" w="96226">
              <a:moveTo>
                <a:pt x="0" y="51534"/>
              </a:moveTo>
              <a:cubicBezTo>
                <a:pt x="0" y="23073"/>
                <a:pt x="21541" y="0"/>
                <a:pt x="48113" y="0"/>
              </a:cubicBezTo>
              <a:cubicBezTo>
                <a:pt x="74685" y="0"/>
                <a:pt x="96226" y="23073"/>
                <a:pt x="96226" y="51534"/>
              </a:cubicBezTo>
              <a:cubicBezTo>
                <a:pt x="96226" y="79995"/>
                <a:pt x="74685" y="103068"/>
                <a:pt x="48113" y="103068"/>
              </a:cubicBezTo>
              <a:cubicBezTo>
                <a:pt x="21541" y="103068"/>
                <a:pt x="0" y="79995"/>
                <a:pt x="0" y="51534"/>
              </a:cubicBezTo>
              <a:close/>
              <a:moveTo>
                <a:pt x="0" y="51534"/>
              </a:moveTo>
              <a:cubicBezTo>
                <a:pt x="24057" y="51534"/>
                <a:pt x="24057" y="66710"/>
                <a:pt x="34828" y="79012"/>
              </a:cubicBezTo>
              <a:cubicBezTo>
                <a:pt x="48114" y="79012"/>
                <a:pt x="61400" y="79012"/>
                <a:pt x="72171" y="66710"/>
              </a:cubicBezTo>
              <a:cubicBezTo>
                <a:pt x="72171" y="51534"/>
                <a:pt x="72171" y="36358"/>
                <a:pt x="61400" y="24056"/>
              </a:cubicBezTo>
              <a:cubicBezTo>
                <a:pt x="48114" y="24056"/>
                <a:pt x="34828" y="24056"/>
                <a:pt x="24057" y="36358"/>
              </a:cubicBezTo>
              <a:close/>
            </a:path>
          </a:pathLst>
        </a:custGeom>
        <a:solidFill>
          <a:srgbClr val="177C1C"/>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0.50125</cdr:x>
      <cdr:y>0.60325</cdr:y>
    </cdr:from>
    <cdr:to>
      <cdr:x>0.512</cdr:x>
      <cdr:y>0.62075</cdr:y>
    </cdr:to>
    <cdr:sp>
      <cdr:nvSpPr>
        <cdr:cNvPr id="14" name="Donut 24"/>
        <cdr:cNvSpPr>
          <a:spLocks/>
        </cdr:cNvSpPr>
      </cdr:nvSpPr>
      <cdr:spPr>
        <a:xfrm>
          <a:off x="4324350" y="3562350"/>
          <a:ext cx="95250" cy="104775"/>
        </a:xfrm>
        <a:custGeom>
          <a:pathLst>
            <a:path h="103068" w="94088">
              <a:moveTo>
                <a:pt x="0" y="51534"/>
              </a:moveTo>
              <a:cubicBezTo>
                <a:pt x="0" y="23073"/>
                <a:pt x="21062" y="0"/>
                <a:pt x="47044" y="0"/>
              </a:cubicBezTo>
              <a:cubicBezTo>
                <a:pt x="73026" y="0"/>
                <a:pt x="94088" y="23073"/>
                <a:pt x="94088" y="51534"/>
              </a:cubicBezTo>
              <a:cubicBezTo>
                <a:pt x="94088" y="79995"/>
                <a:pt x="73026" y="103068"/>
                <a:pt x="47044" y="103068"/>
              </a:cubicBezTo>
              <a:cubicBezTo>
                <a:pt x="21062" y="103068"/>
                <a:pt x="0" y="79995"/>
                <a:pt x="0" y="51534"/>
              </a:cubicBezTo>
              <a:close/>
              <a:moveTo>
                <a:pt x="0" y="51534"/>
              </a:moveTo>
              <a:cubicBezTo>
                <a:pt x="23522" y="51534"/>
                <a:pt x="23522" y="67005"/>
                <a:pt x="34053" y="79546"/>
              </a:cubicBezTo>
              <a:cubicBezTo>
                <a:pt x="47044" y="79546"/>
                <a:pt x="60035" y="79546"/>
                <a:pt x="70566" y="67005"/>
              </a:cubicBezTo>
              <a:cubicBezTo>
                <a:pt x="70566" y="51534"/>
                <a:pt x="70566" y="36063"/>
                <a:pt x="60035" y="23522"/>
              </a:cubicBezTo>
              <a:cubicBezTo>
                <a:pt x="47044" y="23522"/>
                <a:pt x="34053" y="23522"/>
                <a:pt x="23522" y="36063"/>
              </a:cubicBezTo>
              <a:close/>
            </a:path>
          </a:pathLst>
        </a:custGeom>
        <a:solidFill>
          <a:srgbClr val="177C1C"/>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0.44825</cdr:x>
      <cdr:y>0.63625</cdr:y>
    </cdr:from>
    <cdr:to>
      <cdr:x>0.45975</cdr:x>
      <cdr:y>0.65375</cdr:y>
    </cdr:to>
    <cdr:sp>
      <cdr:nvSpPr>
        <cdr:cNvPr id="15" name="Donut 25"/>
        <cdr:cNvSpPr>
          <a:spLocks/>
        </cdr:cNvSpPr>
      </cdr:nvSpPr>
      <cdr:spPr>
        <a:xfrm>
          <a:off x="3867150" y="3762375"/>
          <a:ext cx="95250" cy="104775"/>
        </a:xfrm>
        <a:custGeom>
          <a:pathLst>
            <a:path h="103070" w="102642">
              <a:moveTo>
                <a:pt x="0" y="51535"/>
              </a:moveTo>
              <a:cubicBezTo>
                <a:pt x="0" y="23073"/>
                <a:pt x="22977" y="0"/>
                <a:pt x="51321" y="0"/>
              </a:cubicBezTo>
              <a:cubicBezTo>
                <a:pt x="79665" y="0"/>
                <a:pt x="102642" y="23073"/>
                <a:pt x="102642" y="51535"/>
              </a:cubicBezTo>
              <a:cubicBezTo>
                <a:pt x="102642" y="79997"/>
                <a:pt x="79665" y="103070"/>
                <a:pt x="51321" y="103070"/>
              </a:cubicBezTo>
              <a:cubicBezTo>
                <a:pt x="22977" y="103070"/>
                <a:pt x="0" y="79997"/>
                <a:pt x="0" y="51535"/>
              </a:cubicBezTo>
              <a:close/>
              <a:moveTo>
                <a:pt x="0" y="51535"/>
              </a:moveTo>
              <a:cubicBezTo>
                <a:pt x="25661" y="51535"/>
                <a:pt x="25661" y="65825"/>
                <a:pt x="37150" y="77409"/>
              </a:cubicBezTo>
              <a:cubicBezTo>
                <a:pt x="51322" y="77409"/>
                <a:pt x="65494" y="77409"/>
                <a:pt x="76983" y="65825"/>
              </a:cubicBezTo>
              <a:cubicBezTo>
                <a:pt x="76983" y="51535"/>
                <a:pt x="76983" y="37245"/>
                <a:pt x="65494" y="25661"/>
              </a:cubicBezTo>
              <a:cubicBezTo>
                <a:pt x="51322" y="25661"/>
                <a:pt x="37150" y="25661"/>
                <a:pt x="25661" y="37245"/>
              </a:cubicBezTo>
              <a:close/>
            </a:path>
          </a:pathLst>
        </a:custGeom>
        <a:solidFill>
          <a:srgbClr val="177C1C"/>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0.4175</cdr:x>
      <cdr:y>0.6525</cdr:y>
    </cdr:from>
    <cdr:to>
      <cdr:x>0.429</cdr:x>
      <cdr:y>0.6695</cdr:y>
    </cdr:to>
    <cdr:sp>
      <cdr:nvSpPr>
        <cdr:cNvPr id="16" name="Oval 26"/>
        <cdr:cNvSpPr>
          <a:spLocks/>
        </cdr:cNvSpPr>
      </cdr:nvSpPr>
      <cdr:spPr>
        <a:xfrm>
          <a:off x="3600450" y="3857625"/>
          <a:ext cx="95250" cy="104775"/>
        </a:xfrm>
        <a:prstGeom prst="ellipse">
          <a:avLst/>
        </a:prstGeom>
        <a:solidFill>
          <a:srgbClr val="F01420"/>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0.4175</cdr:x>
      <cdr:y>0.65325</cdr:y>
    </cdr:from>
    <cdr:to>
      <cdr:x>0.429</cdr:x>
      <cdr:y>0.67075</cdr:y>
    </cdr:to>
    <cdr:sp>
      <cdr:nvSpPr>
        <cdr:cNvPr id="17" name="Donut 28"/>
        <cdr:cNvSpPr>
          <a:spLocks/>
        </cdr:cNvSpPr>
      </cdr:nvSpPr>
      <cdr:spPr>
        <a:xfrm>
          <a:off x="3600450" y="3857625"/>
          <a:ext cx="95250" cy="104775"/>
        </a:xfrm>
        <a:custGeom>
          <a:pathLst>
            <a:path h="103068" w="100504">
              <a:moveTo>
                <a:pt x="0" y="51534"/>
              </a:moveTo>
              <a:cubicBezTo>
                <a:pt x="0" y="23073"/>
                <a:pt x="22499" y="0"/>
                <a:pt x="50252" y="0"/>
              </a:cubicBezTo>
              <a:cubicBezTo>
                <a:pt x="78005" y="0"/>
                <a:pt x="100504" y="23073"/>
                <a:pt x="100504" y="51534"/>
              </a:cubicBezTo>
              <a:cubicBezTo>
                <a:pt x="100504" y="79995"/>
                <a:pt x="78005" y="103068"/>
                <a:pt x="50252" y="103068"/>
              </a:cubicBezTo>
              <a:cubicBezTo>
                <a:pt x="22499" y="103068"/>
                <a:pt x="0" y="79995"/>
                <a:pt x="0" y="51534"/>
              </a:cubicBezTo>
              <a:close/>
              <a:moveTo>
                <a:pt x="0" y="51534"/>
              </a:moveTo>
              <a:cubicBezTo>
                <a:pt x="25126" y="51534"/>
                <a:pt x="25126" y="66119"/>
                <a:pt x="36375" y="77942"/>
              </a:cubicBezTo>
              <a:cubicBezTo>
                <a:pt x="50252" y="77942"/>
                <a:pt x="64129" y="77942"/>
                <a:pt x="75378" y="66119"/>
              </a:cubicBezTo>
              <a:cubicBezTo>
                <a:pt x="75378" y="51534"/>
                <a:pt x="75378" y="36949"/>
                <a:pt x="64129" y="25126"/>
              </a:cubicBezTo>
              <a:cubicBezTo>
                <a:pt x="50252" y="25126"/>
                <a:pt x="36375" y="25126"/>
                <a:pt x="25126" y="36949"/>
              </a:cubicBezTo>
              <a:close/>
            </a:path>
          </a:pathLst>
        </a:custGeom>
        <a:solidFill>
          <a:srgbClr val="177C1C"/>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0.902</cdr:x>
      <cdr:y>0.153</cdr:y>
    </cdr:from>
    <cdr:to>
      <cdr:x>0.97875</cdr:x>
      <cdr:y>0.25225</cdr:y>
    </cdr:to>
    <cdr:sp>
      <cdr:nvSpPr>
        <cdr:cNvPr id="18" name="TextBox 18"/>
        <cdr:cNvSpPr txBox="1">
          <a:spLocks noChangeArrowheads="1"/>
        </cdr:cNvSpPr>
      </cdr:nvSpPr>
      <cdr:spPr>
        <a:xfrm>
          <a:off x="7791450" y="904875"/>
          <a:ext cx="666750" cy="590550"/>
        </a:xfrm>
        <a:prstGeom prst="rect">
          <a:avLst/>
        </a:prstGeom>
        <a:noFill/>
        <a:ln w="9525" cmpd="sng">
          <a:noFill/>
        </a:ln>
      </cdr:spPr>
      <cdr:txBody>
        <a:bodyPr vertOverflow="clip" wrap="square"/>
        <a:p>
          <a:pPr algn="l">
            <a:defRPr/>
          </a:pPr>
          <a:r>
            <a:rPr lang="en-US" cap="none" sz="1300" b="0" i="0" u="none" baseline="0">
              <a:solidFill>
                <a:srgbClr val="000000"/>
              </a:solidFill>
            </a:rPr>
            <a:t>$5.85 tr</a:t>
          </a:r>
        </a:p>
      </cdr:txBody>
    </cdr:sp>
  </cdr:relSizeAnchor>
  <cdr:relSizeAnchor xmlns:cdr="http://schemas.openxmlformats.org/drawingml/2006/chartDrawing">
    <cdr:from>
      <cdr:x>0.89975</cdr:x>
      <cdr:y>0.422</cdr:y>
    </cdr:from>
    <cdr:to>
      <cdr:x>0.9765</cdr:x>
      <cdr:y>0.52075</cdr:y>
    </cdr:to>
    <cdr:sp>
      <cdr:nvSpPr>
        <cdr:cNvPr id="19" name="TextBox 27"/>
        <cdr:cNvSpPr txBox="1">
          <a:spLocks noChangeArrowheads="1"/>
        </cdr:cNvSpPr>
      </cdr:nvSpPr>
      <cdr:spPr>
        <a:xfrm>
          <a:off x="7772400" y="2495550"/>
          <a:ext cx="666750" cy="581025"/>
        </a:xfrm>
        <a:prstGeom prst="rect">
          <a:avLst/>
        </a:prstGeom>
        <a:noFill/>
        <a:ln w="9525" cmpd="sng">
          <a:noFill/>
        </a:ln>
      </cdr:spPr>
      <cdr:txBody>
        <a:bodyPr vertOverflow="clip" wrap="square"/>
        <a:p>
          <a:pPr algn="l">
            <a:defRPr/>
          </a:pPr>
          <a:r>
            <a:rPr lang="en-US" cap="none" sz="1300" b="0" i="0" u="none" baseline="0">
              <a:solidFill>
                <a:srgbClr val="000000"/>
              </a:solidFill>
            </a:rPr>
            <a:t>$4.43 tr</a:t>
          </a:r>
        </a:p>
      </cdr:txBody>
    </cdr:sp>
  </cdr:relSizeAnchor>
  <cdr:relSizeAnchor xmlns:cdr="http://schemas.openxmlformats.org/drawingml/2006/chartDrawing">
    <cdr:from>
      <cdr:x>0.9005</cdr:x>
      <cdr:y>0.5065</cdr:y>
    </cdr:from>
    <cdr:to>
      <cdr:x>0.97775</cdr:x>
      <cdr:y>0.6065</cdr:y>
    </cdr:to>
    <cdr:sp>
      <cdr:nvSpPr>
        <cdr:cNvPr id="20" name="TextBox 29"/>
        <cdr:cNvSpPr txBox="1">
          <a:spLocks noChangeArrowheads="1"/>
        </cdr:cNvSpPr>
      </cdr:nvSpPr>
      <cdr:spPr>
        <a:xfrm>
          <a:off x="7772400" y="2990850"/>
          <a:ext cx="666750" cy="590550"/>
        </a:xfrm>
        <a:prstGeom prst="rect">
          <a:avLst/>
        </a:prstGeom>
        <a:noFill/>
        <a:ln w="9525" cmpd="sng">
          <a:noFill/>
        </a:ln>
      </cdr:spPr>
      <cdr:txBody>
        <a:bodyPr vertOverflow="clip" wrap="square"/>
        <a:p>
          <a:pPr algn="l">
            <a:defRPr/>
          </a:pPr>
          <a:r>
            <a:rPr lang="en-US" cap="none" sz="1300" b="0" i="0" u="none" baseline="0">
              <a:solidFill>
                <a:srgbClr val="000000"/>
              </a:solidFill>
            </a:rPr>
            <a:t>$3.97 tr</a:t>
          </a:r>
        </a:p>
      </cdr:txBody>
    </cdr:sp>
  </cdr:relSizeAnchor>
  <cdr:relSizeAnchor xmlns:cdr="http://schemas.openxmlformats.org/drawingml/2006/chartDrawing">
    <cdr:from>
      <cdr:x>0.9005</cdr:x>
      <cdr:y>0.58825</cdr:y>
    </cdr:from>
    <cdr:to>
      <cdr:x>0.97725</cdr:x>
      <cdr:y>0.68775</cdr:y>
    </cdr:to>
    <cdr:sp>
      <cdr:nvSpPr>
        <cdr:cNvPr id="21" name="TextBox 30"/>
        <cdr:cNvSpPr txBox="1">
          <a:spLocks noChangeArrowheads="1"/>
        </cdr:cNvSpPr>
      </cdr:nvSpPr>
      <cdr:spPr>
        <a:xfrm>
          <a:off x="7772400" y="3476625"/>
          <a:ext cx="666750" cy="590550"/>
        </a:xfrm>
        <a:prstGeom prst="rect">
          <a:avLst/>
        </a:prstGeom>
        <a:noFill/>
        <a:ln w="9525" cmpd="sng">
          <a:noFill/>
        </a:ln>
      </cdr:spPr>
      <cdr:txBody>
        <a:bodyPr vertOverflow="clip" wrap="square"/>
        <a:p>
          <a:pPr algn="l">
            <a:defRPr/>
          </a:pPr>
          <a:r>
            <a:rPr lang="en-US" cap="none" sz="1300" b="0" i="0" u="none" baseline="0">
              <a:solidFill>
                <a:srgbClr val="000000"/>
              </a:solidFill>
            </a:rPr>
            <a:t>$3.56 tr</a:t>
          </a:r>
        </a:p>
      </cdr:txBody>
    </cdr:sp>
  </cdr:relSizeAnchor>
  <cdr:relSizeAnchor xmlns:cdr="http://schemas.openxmlformats.org/drawingml/2006/chartDrawing">
    <cdr:from>
      <cdr:x>0.89975</cdr:x>
      <cdr:y>0.666</cdr:y>
    </cdr:from>
    <cdr:to>
      <cdr:x>0.9765</cdr:x>
      <cdr:y>0.768</cdr:y>
    </cdr:to>
    <cdr:sp>
      <cdr:nvSpPr>
        <cdr:cNvPr id="22" name="TextBox 31"/>
        <cdr:cNvSpPr txBox="1">
          <a:spLocks noChangeArrowheads="1"/>
        </cdr:cNvSpPr>
      </cdr:nvSpPr>
      <cdr:spPr>
        <a:xfrm>
          <a:off x="7772400" y="3933825"/>
          <a:ext cx="666750" cy="600075"/>
        </a:xfrm>
        <a:prstGeom prst="rect">
          <a:avLst/>
        </a:prstGeom>
        <a:noFill/>
        <a:ln w="9525" cmpd="sng">
          <a:noFill/>
        </a:ln>
      </cdr:spPr>
      <cdr:txBody>
        <a:bodyPr vertOverflow="clip" wrap="square"/>
        <a:p>
          <a:pPr algn="l">
            <a:defRPr/>
          </a:pPr>
          <a:r>
            <a:rPr lang="en-US" cap="none" sz="1300" b="0" i="0" u="none" baseline="0">
              <a:solidFill>
                <a:srgbClr val="000000"/>
              </a:solidFill>
            </a:rPr>
            <a:t>$3.19 tr</a:t>
          </a:r>
        </a:p>
      </cdr:txBody>
    </cdr:sp>
  </cdr:relSizeAnchor>
  <cdr:relSizeAnchor xmlns:cdr="http://schemas.openxmlformats.org/drawingml/2006/chartDrawing">
    <cdr:from>
      <cdr:x>0.18675</cdr:x>
      <cdr:y>0.614</cdr:y>
    </cdr:from>
    <cdr:to>
      <cdr:x>0.1975</cdr:x>
      <cdr:y>0.63025</cdr:y>
    </cdr:to>
    <cdr:sp>
      <cdr:nvSpPr>
        <cdr:cNvPr id="23" name="Oval 33"/>
        <cdr:cNvSpPr>
          <a:spLocks/>
        </cdr:cNvSpPr>
      </cdr:nvSpPr>
      <cdr:spPr>
        <a:xfrm>
          <a:off x="1609725" y="3629025"/>
          <a:ext cx="95250" cy="95250"/>
        </a:xfrm>
        <a:prstGeom prst="ellipse">
          <a:avLst/>
        </a:prstGeom>
        <a:solidFill>
          <a:srgbClr val="FFFFFF"/>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0.186</cdr:x>
      <cdr:y>0.60375</cdr:y>
    </cdr:from>
    <cdr:to>
      <cdr:x>0.19825</cdr:x>
      <cdr:y>0.622</cdr:y>
    </cdr:to>
    <cdr:sp>
      <cdr:nvSpPr>
        <cdr:cNvPr id="24" name="Donut 34"/>
        <cdr:cNvSpPr>
          <a:spLocks/>
        </cdr:cNvSpPr>
      </cdr:nvSpPr>
      <cdr:spPr>
        <a:xfrm>
          <a:off x="1600200" y="3562350"/>
          <a:ext cx="104775" cy="104775"/>
        </a:xfrm>
        <a:custGeom>
          <a:pathLst>
            <a:path h="103068" w="106920">
              <a:moveTo>
                <a:pt x="0" y="51534"/>
              </a:moveTo>
              <a:cubicBezTo>
                <a:pt x="0" y="23073"/>
                <a:pt x="23935" y="0"/>
                <a:pt x="53460" y="0"/>
              </a:cubicBezTo>
              <a:cubicBezTo>
                <a:pt x="82985" y="0"/>
                <a:pt x="106920" y="23073"/>
                <a:pt x="106920" y="51534"/>
              </a:cubicBezTo>
              <a:cubicBezTo>
                <a:pt x="106920" y="79995"/>
                <a:pt x="82985" y="103068"/>
                <a:pt x="53460" y="103068"/>
              </a:cubicBezTo>
              <a:cubicBezTo>
                <a:pt x="23935" y="103068"/>
                <a:pt x="0" y="79995"/>
                <a:pt x="0" y="51534"/>
              </a:cubicBezTo>
              <a:close/>
              <a:moveTo>
                <a:pt x="0" y="51534"/>
              </a:moveTo>
              <a:cubicBezTo>
                <a:pt x="25767" y="51534"/>
                <a:pt x="25767" y="65765"/>
                <a:pt x="38166" y="77301"/>
              </a:cubicBezTo>
              <a:cubicBezTo>
                <a:pt x="53460" y="77301"/>
                <a:pt x="68754" y="77301"/>
                <a:pt x="81153" y="65765"/>
              </a:cubicBezTo>
              <a:cubicBezTo>
                <a:pt x="81153" y="51534"/>
                <a:pt x="81153" y="37303"/>
                <a:pt x="68754" y="25767"/>
              </a:cubicBezTo>
              <a:cubicBezTo>
                <a:pt x="53460" y="25767"/>
                <a:pt x="38166" y="25767"/>
                <a:pt x="25767" y="37303"/>
              </a:cubicBezTo>
              <a:close/>
            </a:path>
          </a:pathLst>
        </a:custGeom>
        <a:solidFill>
          <a:srgbClr val="000000"/>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0.15175</cdr:x>
      <cdr:y>0.562</cdr:y>
    </cdr:from>
    <cdr:to>
      <cdr:x>0.22975</cdr:x>
      <cdr:y>0.6065</cdr:y>
    </cdr:to>
    <cdr:sp>
      <cdr:nvSpPr>
        <cdr:cNvPr id="25" name="TextBox 35"/>
        <cdr:cNvSpPr txBox="1">
          <a:spLocks noChangeArrowheads="1"/>
        </cdr:cNvSpPr>
      </cdr:nvSpPr>
      <cdr:spPr>
        <a:xfrm>
          <a:off x="1304925" y="3324225"/>
          <a:ext cx="676275" cy="266700"/>
        </a:xfrm>
        <a:prstGeom prst="rect">
          <a:avLst/>
        </a:prstGeom>
        <a:noFill/>
        <a:ln w="9525" cmpd="sng">
          <a:noFill/>
        </a:ln>
      </cdr:spPr>
      <cdr:txBody>
        <a:bodyPr vertOverflow="clip" wrap="square"/>
        <a:p>
          <a:pPr algn="l">
            <a:defRPr/>
          </a:pPr>
          <a:r>
            <a:rPr lang="en-US" cap="none" sz="1300" b="0" i="0" u="none" baseline="0">
              <a:solidFill>
                <a:srgbClr val="000000"/>
              </a:solidFill>
            </a:rPr>
            <a:t>$3.56 tr</a:t>
          </a:r>
        </a:p>
      </cdr:txBody>
    </cdr:sp>
  </cdr:relSizeAnchor>
  <cdr:relSizeAnchor xmlns:cdr="http://schemas.openxmlformats.org/drawingml/2006/chartDrawing">
    <cdr:from>
      <cdr:x>0.8935</cdr:x>
      <cdr:y>0.16175</cdr:y>
    </cdr:from>
    <cdr:to>
      <cdr:x>0.90425</cdr:x>
      <cdr:y>0.17725</cdr:y>
    </cdr:to>
    <cdr:sp>
      <cdr:nvSpPr>
        <cdr:cNvPr id="26" name="Oval 36"/>
        <cdr:cNvSpPr>
          <a:spLocks noChangeAspect="1"/>
        </cdr:cNvSpPr>
      </cdr:nvSpPr>
      <cdr:spPr>
        <a:xfrm>
          <a:off x="7715250" y="952500"/>
          <a:ext cx="95250" cy="95250"/>
        </a:xfrm>
        <a:prstGeom prst="ellipse">
          <a:avLst/>
        </a:prstGeom>
        <a:solidFill>
          <a:srgbClr val="000000"/>
        </a:solid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0.89975</cdr:x>
      <cdr:y>0.73825</cdr:y>
    </cdr:from>
    <cdr:to>
      <cdr:x>0.9765</cdr:x>
      <cdr:y>0.8375</cdr:y>
    </cdr:to>
    <cdr:sp>
      <cdr:nvSpPr>
        <cdr:cNvPr id="27" name="TextBox 37"/>
        <cdr:cNvSpPr txBox="1">
          <a:spLocks noChangeArrowheads="1"/>
        </cdr:cNvSpPr>
      </cdr:nvSpPr>
      <cdr:spPr>
        <a:xfrm>
          <a:off x="7772400" y="4362450"/>
          <a:ext cx="666750" cy="590550"/>
        </a:xfrm>
        <a:prstGeom prst="rect">
          <a:avLst/>
        </a:prstGeom>
        <a:noFill/>
        <a:ln w="9525" cmpd="sng">
          <a:noFill/>
        </a:ln>
      </cdr:spPr>
      <cdr:txBody>
        <a:bodyPr vertOverflow="clip" wrap="square"/>
        <a:p>
          <a:pPr algn="l">
            <a:defRPr/>
          </a:pPr>
          <a:r>
            <a:rPr lang="en-US" cap="none" sz="1300" b="0" i="0" u="none" baseline="0">
              <a:solidFill>
                <a:srgbClr val="000000"/>
              </a:solidFill>
            </a:rPr>
            <a:t>$2.85 tr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0.406</cdr:x>
      <cdr:y>0.59175</cdr:y>
    </cdr:from>
    <cdr:to>
      <cdr:x>0.41775</cdr:x>
      <cdr:y>0.6085</cdr:y>
    </cdr:to>
    <cdr:sp>
      <cdr:nvSpPr>
        <cdr:cNvPr id="1" name="Oval 13"/>
        <cdr:cNvSpPr>
          <a:spLocks/>
        </cdr:cNvSpPr>
      </cdr:nvSpPr>
      <cdr:spPr>
        <a:xfrm>
          <a:off x="3505200" y="3495675"/>
          <a:ext cx="104775" cy="95250"/>
        </a:xfrm>
        <a:prstGeom prst="ellipse">
          <a:avLst/>
        </a:prstGeom>
        <a:solidFill>
          <a:srgbClr val="FF6600"/>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0.88875</cdr:x>
      <cdr:y>0.38</cdr:y>
    </cdr:from>
    <cdr:to>
      <cdr:x>0.89975</cdr:x>
      <cdr:y>0.3965</cdr:y>
    </cdr:to>
    <cdr:sp>
      <cdr:nvSpPr>
        <cdr:cNvPr id="2" name="Oval 12"/>
        <cdr:cNvSpPr>
          <a:spLocks/>
        </cdr:cNvSpPr>
      </cdr:nvSpPr>
      <cdr:spPr>
        <a:xfrm>
          <a:off x="7677150" y="2238375"/>
          <a:ext cx="95250" cy="95250"/>
        </a:xfrm>
        <a:prstGeom prst="ellipse">
          <a:avLst/>
        </a:prstGeom>
        <a:solidFill>
          <a:srgbClr val="125CFE"/>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0.16625</cdr:x>
      <cdr:y>0.02075</cdr:y>
    </cdr:from>
    <cdr:to>
      <cdr:x>0.92</cdr:x>
      <cdr:y>0.148</cdr:y>
    </cdr:to>
    <cdr:sp>
      <cdr:nvSpPr>
        <cdr:cNvPr id="3" name="TextBox 1"/>
        <cdr:cNvSpPr txBox="1">
          <a:spLocks noChangeArrowheads="1"/>
        </cdr:cNvSpPr>
      </cdr:nvSpPr>
      <cdr:spPr>
        <a:xfrm>
          <a:off x="1428750" y="114300"/>
          <a:ext cx="6515100" cy="752475"/>
        </a:xfrm>
        <a:prstGeom prst="rect">
          <a:avLst/>
        </a:prstGeom>
        <a:noFill/>
        <a:ln w="9525" cmpd="sng">
          <a:noFill/>
        </a:ln>
      </cdr:spPr>
      <cdr:txBody>
        <a:bodyPr vertOverflow="clip" wrap="square"/>
        <a:p>
          <a:pPr algn="ctr">
            <a:defRPr/>
          </a:pPr>
          <a:r>
            <a:rPr lang="en-US" cap="none" sz="2400" b="0" i="0" u="none" baseline="0">
              <a:solidFill>
                <a:srgbClr val="000000"/>
              </a:solidFill>
            </a:rPr>
            <a:t>Expected and Fiscal-Gap Eliminating Revenue Growth</a:t>
          </a:r>
        </a:p>
      </cdr:txBody>
    </cdr:sp>
  </cdr:relSizeAnchor>
  <cdr:relSizeAnchor xmlns:cdr="http://schemas.openxmlformats.org/drawingml/2006/chartDrawing">
    <cdr:from>
      <cdr:x>0.406</cdr:x>
      <cdr:y>0.59175</cdr:y>
    </cdr:from>
    <cdr:to>
      <cdr:x>0.41775</cdr:x>
      <cdr:y>0.6105</cdr:y>
    </cdr:to>
    <cdr:sp>
      <cdr:nvSpPr>
        <cdr:cNvPr id="4" name="Donut 7"/>
        <cdr:cNvSpPr>
          <a:spLocks/>
        </cdr:cNvSpPr>
      </cdr:nvSpPr>
      <cdr:spPr>
        <a:xfrm>
          <a:off x="3505200" y="3495675"/>
          <a:ext cx="104775" cy="114300"/>
        </a:xfrm>
        <a:custGeom>
          <a:pathLst>
            <a:path h="107656" w="100756">
              <a:moveTo>
                <a:pt x="0" y="53828"/>
              </a:moveTo>
              <a:cubicBezTo>
                <a:pt x="0" y="24100"/>
                <a:pt x="22555" y="0"/>
                <a:pt x="50378" y="0"/>
              </a:cubicBezTo>
              <a:cubicBezTo>
                <a:pt x="78201" y="0"/>
                <a:pt x="100756" y="24100"/>
                <a:pt x="100756" y="53828"/>
              </a:cubicBezTo>
              <a:cubicBezTo>
                <a:pt x="100756" y="83556"/>
                <a:pt x="78201" y="107656"/>
                <a:pt x="50378" y="107656"/>
              </a:cubicBezTo>
              <a:cubicBezTo>
                <a:pt x="22555" y="107656"/>
                <a:pt x="0" y="83556"/>
                <a:pt x="0" y="53828"/>
              </a:cubicBezTo>
              <a:close/>
              <a:moveTo>
                <a:pt x="0" y="53828"/>
              </a:moveTo>
              <a:cubicBezTo>
                <a:pt x="25189" y="53828"/>
                <a:pt x="25189" y="69645"/>
                <a:pt x="36466" y="82467"/>
              </a:cubicBezTo>
              <a:cubicBezTo>
                <a:pt x="50378" y="82467"/>
                <a:pt x="64290" y="82467"/>
                <a:pt x="75567" y="69645"/>
              </a:cubicBezTo>
              <a:cubicBezTo>
                <a:pt x="75567" y="53828"/>
                <a:pt x="75567" y="38011"/>
                <a:pt x="64290" y="25189"/>
              </a:cubicBezTo>
              <a:cubicBezTo>
                <a:pt x="50378" y="25189"/>
                <a:pt x="36466" y="25189"/>
                <a:pt x="25189" y="38011"/>
              </a:cubicBezTo>
              <a:close/>
            </a:path>
          </a:pathLst>
        </a:custGeom>
        <a:solidFill>
          <a:srgbClr val="000000"/>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0.88875</cdr:x>
      <cdr:y>0.3805</cdr:y>
    </cdr:from>
    <cdr:to>
      <cdr:x>0.9005</cdr:x>
      <cdr:y>0.39775</cdr:y>
    </cdr:to>
    <cdr:sp>
      <cdr:nvSpPr>
        <cdr:cNvPr id="5" name="Donut 9"/>
        <cdr:cNvSpPr>
          <a:spLocks/>
        </cdr:cNvSpPr>
      </cdr:nvSpPr>
      <cdr:spPr>
        <a:xfrm>
          <a:off x="7677150" y="2247900"/>
          <a:ext cx="104775" cy="104775"/>
        </a:xfrm>
        <a:custGeom>
          <a:pathLst>
            <a:path h="100158" w="98450">
              <a:moveTo>
                <a:pt x="0" y="50079"/>
              </a:moveTo>
              <a:cubicBezTo>
                <a:pt x="0" y="22421"/>
                <a:pt x="22039" y="0"/>
                <a:pt x="49225" y="0"/>
              </a:cubicBezTo>
              <a:cubicBezTo>
                <a:pt x="76411" y="0"/>
                <a:pt x="98450" y="22421"/>
                <a:pt x="98450" y="50079"/>
              </a:cubicBezTo>
              <a:cubicBezTo>
                <a:pt x="98450" y="77737"/>
                <a:pt x="76411" y="100158"/>
                <a:pt x="49225" y="100158"/>
              </a:cubicBezTo>
              <a:cubicBezTo>
                <a:pt x="22039" y="100158"/>
                <a:pt x="0" y="77737"/>
                <a:pt x="0" y="50079"/>
              </a:cubicBezTo>
              <a:close/>
              <a:moveTo>
                <a:pt x="0" y="50079"/>
              </a:moveTo>
              <a:cubicBezTo>
                <a:pt x="24613" y="50079"/>
                <a:pt x="24613" y="64144"/>
                <a:pt x="35633" y="75546"/>
              </a:cubicBezTo>
              <a:cubicBezTo>
                <a:pt x="49226" y="75546"/>
                <a:pt x="62819" y="75546"/>
                <a:pt x="73839" y="64144"/>
              </a:cubicBezTo>
              <a:cubicBezTo>
                <a:pt x="73839" y="50079"/>
                <a:pt x="73839" y="36014"/>
                <a:pt x="62819" y="24612"/>
              </a:cubicBezTo>
              <a:cubicBezTo>
                <a:pt x="49226" y="24612"/>
                <a:pt x="35633" y="24612"/>
                <a:pt x="24613" y="36014"/>
              </a:cubicBezTo>
              <a:close/>
            </a:path>
          </a:pathLst>
        </a:custGeom>
        <a:solidFill>
          <a:srgbClr val="000000"/>
        </a:solidFill>
        <a:ln w="254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0.89425</cdr:x>
      <cdr:y>0.39925</cdr:y>
    </cdr:from>
    <cdr:to>
      <cdr:x>0.89425</cdr:x>
      <cdr:y>0.80525</cdr:y>
    </cdr:to>
    <cdr:sp>
      <cdr:nvSpPr>
        <cdr:cNvPr id="6" name="Straight Connector 14"/>
        <cdr:cNvSpPr>
          <a:spLocks/>
        </cdr:cNvSpPr>
      </cdr:nvSpPr>
      <cdr:spPr>
        <a:xfrm rot="5400000">
          <a:off x="7724775" y="2352675"/>
          <a:ext cx="0" cy="2400300"/>
        </a:xfrm>
        <a:prstGeom prst="line">
          <a:avLst/>
        </a:prstGeom>
        <a:noFill/>
        <a:ln w="22225" cmpd="sng">
          <a:solidFill>
            <a:srgbClr val="000000">
              <a:alpha val="25097"/>
            </a:srgbClr>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0.4115</cdr:x>
      <cdr:y>0.61775</cdr:y>
    </cdr:from>
    <cdr:to>
      <cdr:x>0.4115</cdr:x>
      <cdr:y>0.80375</cdr:y>
    </cdr:to>
    <cdr:sp>
      <cdr:nvSpPr>
        <cdr:cNvPr id="7" name="Straight Connector 15"/>
        <cdr:cNvSpPr>
          <a:spLocks/>
        </cdr:cNvSpPr>
      </cdr:nvSpPr>
      <cdr:spPr>
        <a:xfrm rot="5400000">
          <a:off x="3552825" y="3648075"/>
          <a:ext cx="0" cy="1104900"/>
        </a:xfrm>
        <a:prstGeom prst="line">
          <a:avLst/>
        </a:prstGeom>
        <a:noFill/>
        <a:ln w="22225" cmpd="sng">
          <a:solidFill>
            <a:srgbClr val="000000">
              <a:alpha val="25097"/>
            </a:srgbClr>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o.gov/publication/43058" TargetMode="External" /><Relationship Id="rId2" Type="http://schemas.openxmlformats.org/officeDocument/2006/relationships/hyperlink" Target="http://www.cbo.gov/publication/44172"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G57"/>
  <sheetViews>
    <sheetView showGridLines="0" zoomScale="110" zoomScaleNormal="110" zoomScalePageLayoutView="0" workbookViewId="0" topLeftCell="A4">
      <selection activeCell="A44" sqref="A44:Q47"/>
    </sheetView>
  </sheetViews>
  <sheetFormatPr defaultColWidth="12.421875" defaultRowHeight="13.5" customHeight="1"/>
  <cols>
    <col min="1" max="2" width="2.00390625" style="1" customWidth="1"/>
    <col min="3" max="3" width="26.8515625" style="1" customWidth="1"/>
    <col min="4" max="4" width="7.7109375" style="1" bestFit="1" customWidth="1"/>
    <col min="5" max="15" width="8.7109375" style="1" bestFit="1" customWidth="1"/>
    <col min="16" max="16" width="8.421875" style="1" bestFit="1" customWidth="1"/>
    <col min="17" max="17" width="7.28125" style="1" customWidth="1"/>
    <col min="18" max="18" width="11.00390625" style="1" customWidth="1"/>
    <col min="19" max="23" width="12.421875" style="1" customWidth="1"/>
    <col min="24" max="24" width="21.421875" style="1" customWidth="1"/>
    <col min="25" max="26" width="12.421875" style="1" customWidth="1"/>
    <col min="27" max="27" width="6.00390625" style="1" customWidth="1"/>
    <col min="28" max="29" width="12.421875" style="1" customWidth="1"/>
    <col min="30" max="30" width="6.00390625" style="1" customWidth="1"/>
    <col min="31" max="32" width="12.421875" style="1" customWidth="1"/>
    <col min="33" max="33" width="3.421875" style="1" customWidth="1"/>
    <col min="34" max="16384" width="12.421875" style="1" customWidth="1"/>
  </cols>
  <sheetData>
    <row r="1" spans="1:18" ht="13.5" customHeight="1">
      <c r="A1" s="51" t="s">
        <v>0</v>
      </c>
      <c r="B1" s="51"/>
      <c r="C1" s="51"/>
      <c r="D1" s="51"/>
      <c r="E1" s="51"/>
      <c r="F1" s="51"/>
      <c r="G1" s="51"/>
      <c r="H1" s="51"/>
      <c r="I1" s="51"/>
      <c r="J1" s="51"/>
      <c r="K1" s="51"/>
      <c r="L1" s="51"/>
      <c r="M1" s="51"/>
      <c r="N1" s="51"/>
      <c r="O1" s="51"/>
      <c r="P1" s="51"/>
      <c r="Q1" s="51"/>
      <c r="R1" s="51"/>
    </row>
    <row r="2" spans="1:13" ht="13.5" customHeight="1">
      <c r="A2" s="2"/>
      <c r="B2" s="2"/>
      <c r="C2" s="2"/>
      <c r="D2" s="3"/>
      <c r="L2" s="4"/>
      <c r="M2" s="4"/>
    </row>
    <row r="3" spans="1:13" ht="13.5" customHeight="1">
      <c r="A3" s="2"/>
      <c r="B3" s="2"/>
      <c r="C3" s="2"/>
      <c r="D3" s="3"/>
      <c r="L3" s="4"/>
      <c r="M3" s="4"/>
    </row>
    <row r="4" spans="1:18" ht="13.5" customHeight="1">
      <c r="A4" s="52" t="s">
        <v>31</v>
      </c>
      <c r="B4" s="52"/>
      <c r="C4" s="52"/>
      <c r="D4" s="52"/>
      <c r="E4" s="52"/>
      <c r="F4" s="52"/>
      <c r="G4" s="52"/>
      <c r="H4" s="52"/>
      <c r="I4" s="52"/>
      <c r="J4" s="52"/>
      <c r="K4" s="52"/>
      <c r="L4" s="52"/>
      <c r="M4" s="52"/>
      <c r="N4" s="52"/>
      <c r="O4" s="52"/>
      <c r="P4" s="52"/>
      <c r="Q4" s="52"/>
      <c r="R4" s="5"/>
    </row>
    <row r="5" spans="4:6" ht="13.5" customHeight="1">
      <c r="D5" s="5"/>
      <c r="F5" s="6"/>
    </row>
    <row r="6" spans="5:17" ht="13.5" customHeight="1">
      <c r="E6" s="7"/>
      <c r="F6" s="7"/>
      <c r="G6" s="7"/>
      <c r="H6" s="7"/>
      <c r="I6" s="7"/>
      <c r="J6" s="7"/>
      <c r="K6" s="7"/>
      <c r="L6" s="7"/>
      <c r="M6" s="7"/>
      <c r="N6" s="7"/>
      <c r="O6" s="7"/>
      <c r="P6" s="53" t="s">
        <v>1</v>
      </c>
      <c r="Q6" s="54"/>
    </row>
    <row r="7" spans="4:33" ht="13.5" customHeight="1">
      <c r="D7" s="5"/>
      <c r="P7" s="8" t="s">
        <v>2</v>
      </c>
      <c r="Q7" s="8" t="s">
        <v>2</v>
      </c>
      <c r="AA7" s="9"/>
      <c r="AB7" s="9"/>
      <c r="AC7" s="9"/>
      <c r="AD7" s="9"/>
      <c r="AE7" s="9"/>
      <c r="AF7" s="9"/>
      <c r="AG7" s="9"/>
    </row>
    <row r="8" spans="1:33" ht="13.5" customHeight="1">
      <c r="A8" s="10"/>
      <c r="B8" s="10"/>
      <c r="C8" s="10"/>
      <c r="D8" s="11">
        <v>2012</v>
      </c>
      <c r="E8" s="12">
        <v>2013</v>
      </c>
      <c r="F8" s="12">
        <v>2014</v>
      </c>
      <c r="G8" s="12">
        <v>2015</v>
      </c>
      <c r="H8" s="12">
        <v>2016</v>
      </c>
      <c r="I8" s="12">
        <v>2017</v>
      </c>
      <c r="J8" s="12">
        <v>2018</v>
      </c>
      <c r="K8" s="12">
        <v>2019</v>
      </c>
      <c r="L8" s="12">
        <v>2020</v>
      </c>
      <c r="M8" s="12">
        <v>2021</v>
      </c>
      <c r="N8" s="12">
        <v>2022</v>
      </c>
      <c r="O8" s="12">
        <v>2023</v>
      </c>
      <c r="P8" s="13">
        <v>2018</v>
      </c>
      <c r="Q8" s="14">
        <v>2023</v>
      </c>
      <c r="Y8" s="8"/>
      <c r="AA8" s="8"/>
      <c r="AB8" s="8"/>
      <c r="AC8" s="8"/>
      <c r="AD8" s="8"/>
      <c r="AE8" s="8"/>
      <c r="AF8" s="8"/>
      <c r="AG8" s="8"/>
    </row>
    <row r="9" spans="25:33" ht="3" customHeight="1">
      <c r="Y9" s="15"/>
      <c r="AA9" s="15"/>
      <c r="AB9" s="15"/>
      <c r="AD9" s="15"/>
      <c r="AE9" s="15"/>
      <c r="AG9" s="15"/>
    </row>
    <row r="10" spans="1:33" ht="13.5" customHeight="1">
      <c r="A10" s="16"/>
      <c r="B10" s="16"/>
      <c r="C10" s="16"/>
      <c r="D10" s="17"/>
      <c r="E10" s="55" t="s">
        <v>3</v>
      </c>
      <c r="F10" s="55"/>
      <c r="G10" s="55"/>
      <c r="H10" s="55"/>
      <c r="I10" s="55"/>
      <c r="J10" s="55"/>
      <c r="K10" s="55"/>
      <c r="L10" s="55"/>
      <c r="M10" s="55"/>
      <c r="N10" s="55"/>
      <c r="O10" s="55"/>
      <c r="P10" s="55"/>
      <c r="Q10" s="55"/>
      <c r="Y10" s="15"/>
      <c r="AA10" s="15"/>
      <c r="AB10" s="15"/>
      <c r="AD10" s="15"/>
      <c r="AE10" s="15"/>
      <c r="AG10" s="15"/>
    </row>
    <row r="11" spans="1:33" ht="3" customHeight="1">
      <c r="A11" s="16"/>
      <c r="B11" s="16"/>
      <c r="C11" s="16"/>
      <c r="D11" s="17"/>
      <c r="E11" s="17"/>
      <c r="F11" s="17"/>
      <c r="G11" s="17"/>
      <c r="H11" s="17"/>
      <c r="I11" s="17"/>
      <c r="J11" s="17"/>
      <c r="K11" s="17"/>
      <c r="L11" s="17"/>
      <c r="M11" s="17"/>
      <c r="N11" s="17"/>
      <c r="O11" s="17"/>
      <c r="P11" s="17"/>
      <c r="Q11" s="17"/>
      <c r="Y11" s="15"/>
      <c r="AA11" s="15"/>
      <c r="AB11" s="15"/>
      <c r="AD11" s="15"/>
      <c r="AE11" s="15"/>
      <c r="AG11" s="15"/>
    </row>
    <row r="12" spans="5:33" ht="13.5" customHeight="1">
      <c r="E12" s="56" t="s">
        <v>4</v>
      </c>
      <c r="F12" s="57"/>
      <c r="G12" s="57"/>
      <c r="H12" s="57"/>
      <c r="I12" s="57"/>
      <c r="J12" s="57"/>
      <c r="K12" s="57"/>
      <c r="L12" s="57"/>
      <c r="M12" s="57"/>
      <c r="N12" s="57"/>
      <c r="O12" s="57"/>
      <c r="P12" s="57"/>
      <c r="Q12" s="57"/>
      <c r="Y12" s="15"/>
      <c r="AA12" s="15"/>
      <c r="AB12" s="15"/>
      <c r="AD12" s="15"/>
      <c r="AE12" s="15"/>
      <c r="AG12" s="15"/>
    </row>
    <row r="13" spans="5:33" ht="3" customHeight="1">
      <c r="E13" s="19"/>
      <c r="F13" s="18"/>
      <c r="G13" s="18"/>
      <c r="H13" s="18"/>
      <c r="I13" s="18"/>
      <c r="J13" s="18"/>
      <c r="K13" s="18"/>
      <c r="L13" s="18"/>
      <c r="M13" s="18"/>
      <c r="N13" s="18"/>
      <c r="O13" s="18"/>
      <c r="P13" s="18"/>
      <c r="Q13" s="18"/>
      <c r="Y13" s="15"/>
      <c r="AA13" s="15"/>
      <c r="AB13" s="15"/>
      <c r="AD13" s="15"/>
      <c r="AE13" s="15"/>
      <c r="AG13" s="15"/>
    </row>
    <row r="14" spans="1:17" ht="13.5" customHeight="1">
      <c r="A14" s="1" t="s">
        <v>5</v>
      </c>
      <c r="E14" s="15">
        <v>2813.4048351610845</v>
      </c>
      <c r="F14" s="15">
        <v>3041.82215240345</v>
      </c>
      <c r="G14" s="15">
        <v>3398.553116598128</v>
      </c>
      <c r="H14" s="15">
        <v>3606.222927608916</v>
      </c>
      <c r="I14" s="15">
        <v>3778.798733341209</v>
      </c>
      <c r="J14" s="15">
        <v>3943.4970951153823</v>
      </c>
      <c r="K14" s="15">
        <v>4103.108712093922</v>
      </c>
      <c r="L14" s="15">
        <v>4279.564247072803</v>
      </c>
      <c r="M14" s="15">
        <v>4493.5971943620225</v>
      </c>
      <c r="N14" s="15">
        <v>4731.851133612198</v>
      </c>
      <c r="O14" s="15">
        <v>4959.348936416438</v>
      </c>
      <c r="P14" s="15">
        <v>17768.894025067086</v>
      </c>
      <c r="Q14" s="15">
        <v>40336.364248624464</v>
      </c>
    </row>
    <row r="15" spans="1:17" ht="13.5" customHeight="1">
      <c r="A15" s="1" t="s">
        <v>6</v>
      </c>
      <c r="D15" s="41">
        <v>3562.5509999999995</v>
      </c>
      <c r="E15" s="15">
        <v>3455.244</v>
      </c>
      <c r="F15" s="15">
        <v>3601.925</v>
      </c>
      <c r="G15" s="15">
        <v>3776.631</v>
      </c>
      <c r="H15" s="15">
        <v>4037.955</v>
      </c>
      <c r="I15" s="15">
        <v>4260.976</v>
      </c>
      <c r="J15" s="15">
        <v>4485.042</v>
      </c>
      <c r="K15" s="15">
        <v>4751.582</v>
      </c>
      <c r="L15" s="15">
        <v>5012.355</v>
      </c>
      <c r="M15" s="15">
        <v>5275.107</v>
      </c>
      <c r="N15" s="15">
        <v>5620.49</v>
      </c>
      <c r="O15" s="15">
        <v>5854.591</v>
      </c>
      <c r="P15" s="15">
        <v>20162.529000000002</v>
      </c>
      <c r="Q15" s="15">
        <v>46676.654</v>
      </c>
    </row>
    <row r="16" spans="4:17" s="20" customFormat="1" ht="3" customHeight="1">
      <c r="D16" s="21"/>
      <c r="E16" s="22" t="s">
        <v>7</v>
      </c>
      <c r="F16" s="22" t="s">
        <v>7</v>
      </c>
      <c r="G16" s="22" t="s">
        <v>7</v>
      </c>
      <c r="H16" s="22" t="s">
        <v>7</v>
      </c>
      <c r="I16" s="22" t="s">
        <v>7</v>
      </c>
      <c r="J16" s="22" t="s">
        <v>7</v>
      </c>
      <c r="K16" s="22" t="s">
        <v>7</v>
      </c>
      <c r="L16" s="22" t="s">
        <v>7</v>
      </c>
      <c r="M16" s="22" t="s">
        <v>7</v>
      </c>
      <c r="N16" s="22" t="s">
        <v>7</v>
      </c>
      <c r="O16" s="22" t="s">
        <v>7</v>
      </c>
      <c r="P16" s="22" t="s">
        <v>8</v>
      </c>
      <c r="Q16" s="22" t="s">
        <v>8</v>
      </c>
    </row>
    <row r="17" spans="2:17" ht="13.5" customHeight="1">
      <c r="B17" s="46" t="s">
        <v>9</v>
      </c>
      <c r="C17" s="46"/>
      <c r="D17" s="46"/>
      <c r="E17" s="24">
        <v>-641.8391648389156</v>
      </c>
      <c r="F17" s="24">
        <v>-560.10284759655</v>
      </c>
      <c r="G17" s="24">
        <v>-378.077883401872</v>
      </c>
      <c r="H17" s="24">
        <v>-431.7320723910839</v>
      </c>
      <c r="I17" s="24">
        <v>-482.1772666587908</v>
      </c>
      <c r="J17" s="24">
        <v>-541.5449048846181</v>
      </c>
      <c r="K17" s="24">
        <v>-648.4732879060784</v>
      </c>
      <c r="L17" s="24">
        <v>-732.790752927197</v>
      </c>
      <c r="M17" s="24">
        <v>-781.5098056379775</v>
      </c>
      <c r="N17" s="24">
        <v>-888.6388663878015</v>
      </c>
      <c r="O17" s="24">
        <v>-895.2420635835624</v>
      </c>
      <c r="P17" s="24">
        <v>-2393.6349749329165</v>
      </c>
      <c r="Q17" s="24">
        <v>-6340.289751375538</v>
      </c>
    </row>
    <row r="18" spans="1:17" ht="13.5" customHeight="1">
      <c r="A18" s="1" t="s">
        <v>10</v>
      </c>
      <c r="E18" s="24">
        <f aca="true" t="shared" si="0" ref="E18:O18">(E15-E26)+1</f>
        <v>570.1420000000003</v>
      </c>
      <c r="F18" s="24">
        <f t="shared" si="0"/>
        <v>606.5658000000003</v>
      </c>
      <c r="G18" s="24">
        <f t="shared" si="0"/>
        <v>603.8197</v>
      </c>
      <c r="H18" s="24">
        <f t="shared" si="0"/>
        <v>656.4840999999997</v>
      </c>
      <c r="I18" s="24">
        <f t="shared" si="0"/>
        <v>669.3618499999998</v>
      </c>
      <c r="J18" s="24">
        <f t="shared" si="0"/>
        <v>716.3258500000006</v>
      </c>
      <c r="K18" s="24">
        <f t="shared" si="0"/>
        <v>812.3860500000005</v>
      </c>
      <c r="L18" s="24">
        <f t="shared" si="0"/>
        <v>899.5962999999992</v>
      </c>
      <c r="M18" s="24">
        <f t="shared" si="0"/>
        <v>984.5906500000001</v>
      </c>
      <c r="N18" s="24">
        <f t="shared" si="0"/>
        <v>1146.969</v>
      </c>
      <c r="O18" s="24">
        <f t="shared" si="0"/>
        <v>1191.8454500000007</v>
      </c>
      <c r="P18" s="24">
        <f>(P15-P14)+1</f>
        <v>2394.6349749329165</v>
      </c>
      <c r="Q18" s="24">
        <f>(Q15-Q14)+1</f>
        <v>6341.289751375538</v>
      </c>
    </row>
    <row r="19" spans="5:16" ht="13.5" customHeight="1">
      <c r="E19" s="24"/>
      <c r="F19" s="24"/>
      <c r="G19" s="24"/>
      <c r="H19" s="24"/>
      <c r="I19" s="24"/>
      <c r="J19" s="24"/>
      <c r="K19" s="24"/>
      <c r="L19" s="24"/>
      <c r="M19" s="24"/>
      <c r="N19" s="24"/>
      <c r="O19" s="24"/>
      <c r="P19" s="24"/>
    </row>
    <row r="20" spans="1:16" ht="12.75">
      <c r="A20" s="1" t="s">
        <v>11</v>
      </c>
      <c r="D20" s="25">
        <v>15548.975</v>
      </c>
      <c r="E20" s="26">
        <v>16033.9</v>
      </c>
      <c r="F20" s="26">
        <v>16646.44</v>
      </c>
      <c r="G20" s="26">
        <v>17632.285</v>
      </c>
      <c r="H20" s="26">
        <v>18791.505</v>
      </c>
      <c r="I20" s="26">
        <v>19958.9675</v>
      </c>
      <c r="J20" s="26">
        <v>20942.8675</v>
      </c>
      <c r="K20" s="26">
        <v>21889.9775</v>
      </c>
      <c r="L20" s="26">
        <v>22854.215</v>
      </c>
      <c r="M20" s="26">
        <v>23841.7575</v>
      </c>
      <c r="N20" s="26">
        <v>24858.45</v>
      </c>
      <c r="O20" s="26">
        <v>25909.6975</v>
      </c>
      <c r="P20" s="24"/>
    </row>
    <row r="21" spans="1:16" ht="13.5" customHeight="1">
      <c r="A21" s="1" t="s">
        <v>12</v>
      </c>
      <c r="D21" s="25"/>
      <c r="E21" s="27">
        <f>((E20-D20)/D20)*100</f>
        <v>3.1186943190789056</v>
      </c>
      <c r="F21" s="27">
        <f aca="true" t="shared" si="1" ref="F21:O21">((F20-E20)/E20)*100</f>
        <v>3.8202807800971637</v>
      </c>
      <c r="G21" s="27">
        <f t="shared" si="1"/>
        <v>5.922257251400307</v>
      </c>
      <c r="H21" s="27">
        <f t="shared" si="1"/>
        <v>6.574417325944999</v>
      </c>
      <c r="I21" s="27">
        <f t="shared" si="1"/>
        <v>6.212714202507983</v>
      </c>
      <c r="J21" s="27">
        <f t="shared" si="1"/>
        <v>4.929613718745729</v>
      </c>
      <c r="K21" s="27">
        <f t="shared" si="1"/>
        <v>4.522351105931413</v>
      </c>
      <c r="L21" s="27">
        <f t="shared" si="1"/>
        <v>4.4049268666447885</v>
      </c>
      <c r="M21" s="27">
        <f t="shared" si="1"/>
        <v>4.321051937246585</v>
      </c>
      <c r="N21" s="27">
        <f t="shared" si="1"/>
        <v>4.264335378799156</v>
      </c>
      <c r="O21" s="27">
        <f t="shared" si="1"/>
        <v>4.228934225585254</v>
      </c>
      <c r="P21" s="24"/>
    </row>
    <row r="22" spans="1:16" ht="13.5" customHeight="1">
      <c r="A22" s="1" t="s">
        <v>13</v>
      </c>
      <c r="D22" s="25">
        <v>15548.975</v>
      </c>
      <c r="E22" s="27">
        <f>D22*1.05</f>
        <v>16326.423750000002</v>
      </c>
      <c r="F22" s="27">
        <f aca="true" t="shared" si="2" ref="F22:O22">E22*1.05</f>
        <v>17142.744937500003</v>
      </c>
      <c r="G22" s="27">
        <f t="shared" si="2"/>
        <v>17999.882184375005</v>
      </c>
      <c r="H22" s="27">
        <f t="shared" si="2"/>
        <v>18899.876293593756</v>
      </c>
      <c r="I22" s="27">
        <f t="shared" si="2"/>
        <v>19844.870108273444</v>
      </c>
      <c r="J22" s="27">
        <f t="shared" si="2"/>
        <v>20837.113613687117</v>
      </c>
      <c r="K22" s="27">
        <f t="shared" si="2"/>
        <v>21878.969294371473</v>
      </c>
      <c r="L22" s="27">
        <f t="shared" si="2"/>
        <v>22972.917759090047</v>
      </c>
      <c r="M22" s="27">
        <f t="shared" si="2"/>
        <v>24121.56364704455</v>
      </c>
      <c r="N22" s="27">
        <f t="shared" si="2"/>
        <v>25327.64182939678</v>
      </c>
      <c r="O22" s="27">
        <f t="shared" si="2"/>
        <v>26594.02392086662</v>
      </c>
      <c r="P22" s="24"/>
    </row>
    <row r="23" spans="1:16" ht="13.5" customHeight="1">
      <c r="A23" s="1" t="s">
        <v>14</v>
      </c>
      <c r="D23" s="25">
        <v>15548.975</v>
      </c>
      <c r="E23" s="27">
        <f>D23*1.07</f>
        <v>16637.403250000003</v>
      </c>
      <c r="F23" s="27">
        <f aca="true" t="shared" si="3" ref="F23:O23">E23*1.07</f>
        <v>17802.021477500006</v>
      </c>
      <c r="G23" s="27">
        <f t="shared" si="3"/>
        <v>19048.162980925008</v>
      </c>
      <c r="H23" s="27">
        <f t="shared" si="3"/>
        <v>20381.53438958976</v>
      </c>
      <c r="I23" s="27">
        <f t="shared" si="3"/>
        <v>21808.241796861046</v>
      </c>
      <c r="J23" s="27">
        <f t="shared" si="3"/>
        <v>23334.81872264132</v>
      </c>
      <c r="K23" s="27">
        <f t="shared" si="3"/>
        <v>24968.256033226215</v>
      </c>
      <c r="L23" s="27">
        <f t="shared" si="3"/>
        <v>26716.03395555205</v>
      </c>
      <c r="M23" s="27">
        <f t="shared" si="3"/>
        <v>28586.156332440696</v>
      </c>
      <c r="N23" s="27">
        <f t="shared" si="3"/>
        <v>30587.187275711545</v>
      </c>
      <c r="O23" s="27">
        <f t="shared" si="3"/>
        <v>32728.290385011354</v>
      </c>
      <c r="P23" s="24"/>
    </row>
    <row r="24" spans="1:16" ht="13.5" customHeight="1">
      <c r="A24" s="1" t="s">
        <v>15</v>
      </c>
      <c r="D24" s="25">
        <v>15548.975</v>
      </c>
      <c r="E24" s="27">
        <f>D24*1.1</f>
        <v>17103.8725</v>
      </c>
      <c r="F24" s="27">
        <f aca="true" t="shared" si="4" ref="F24:O24">E24*1.1</f>
        <v>18814.259750000005</v>
      </c>
      <c r="G24" s="27">
        <f t="shared" si="4"/>
        <v>20695.685725000007</v>
      </c>
      <c r="H24" s="27">
        <f t="shared" si="4"/>
        <v>22765.25429750001</v>
      </c>
      <c r="I24" s="27">
        <f t="shared" si="4"/>
        <v>25041.779727250014</v>
      </c>
      <c r="J24" s="27">
        <f t="shared" si="4"/>
        <v>27545.957699975017</v>
      </c>
      <c r="K24" s="27">
        <f t="shared" si="4"/>
        <v>30300.55346997252</v>
      </c>
      <c r="L24" s="27">
        <f t="shared" si="4"/>
        <v>33330.608816969776</v>
      </c>
      <c r="M24" s="27">
        <f t="shared" si="4"/>
        <v>36663.66969866676</v>
      </c>
      <c r="N24" s="27">
        <f t="shared" si="4"/>
        <v>40330.03666853344</v>
      </c>
      <c r="O24" s="27">
        <f t="shared" si="4"/>
        <v>44363.04033538679</v>
      </c>
      <c r="P24" s="24"/>
    </row>
    <row r="25" spans="4:16" ht="13.5" customHeight="1">
      <c r="D25" s="25"/>
      <c r="E25" s="27"/>
      <c r="F25" s="27"/>
      <c r="G25" s="27"/>
      <c r="H25" s="27"/>
      <c r="I25" s="27"/>
      <c r="J25" s="27"/>
      <c r="K25" s="27"/>
      <c r="L25" s="27"/>
      <c r="M25" s="27"/>
      <c r="N25" s="27"/>
      <c r="O25" s="27"/>
      <c r="P25" s="24"/>
    </row>
    <row r="26" spans="1:16" ht="13.5" customHeight="1">
      <c r="A26" s="1" t="s">
        <v>16</v>
      </c>
      <c r="D26" s="42">
        <f aca="true" t="shared" si="5" ref="D26:O26">D20*0.18</f>
        <v>2798.8155</v>
      </c>
      <c r="E26" s="27">
        <f t="shared" si="5"/>
        <v>2886.102</v>
      </c>
      <c r="F26" s="27">
        <f t="shared" si="5"/>
        <v>2996.3592</v>
      </c>
      <c r="G26" s="27">
        <f t="shared" si="5"/>
        <v>3173.8113</v>
      </c>
      <c r="H26" s="27">
        <f t="shared" si="5"/>
        <v>3382.4709000000003</v>
      </c>
      <c r="I26" s="27">
        <f t="shared" si="5"/>
        <v>3592.61415</v>
      </c>
      <c r="J26" s="27">
        <f t="shared" si="5"/>
        <v>3769.7161499999997</v>
      </c>
      <c r="K26" s="27">
        <f t="shared" si="5"/>
        <v>3940.19595</v>
      </c>
      <c r="L26" s="27">
        <f t="shared" si="5"/>
        <v>4113.7587</v>
      </c>
      <c r="M26" s="27">
        <f t="shared" si="5"/>
        <v>4291.51635</v>
      </c>
      <c r="N26" s="27">
        <f t="shared" si="5"/>
        <v>4474.521</v>
      </c>
      <c r="O26" s="27">
        <f t="shared" si="5"/>
        <v>4663.74555</v>
      </c>
      <c r="P26" s="24"/>
    </row>
    <row r="27" spans="1:16" ht="13.5" customHeight="1">
      <c r="A27" s="1" t="s">
        <v>17</v>
      </c>
      <c r="D27" s="42">
        <f aca="true" t="shared" si="6" ref="D27:O27">D22*0.18</f>
        <v>2798.8155</v>
      </c>
      <c r="E27" s="27">
        <f t="shared" si="6"/>
        <v>2938.756275</v>
      </c>
      <c r="F27" s="27">
        <f t="shared" si="6"/>
        <v>3085.6940887500004</v>
      </c>
      <c r="G27" s="27">
        <f t="shared" si="6"/>
        <v>3239.9787931875007</v>
      </c>
      <c r="H27" s="27">
        <f t="shared" si="6"/>
        <v>3401.977732846876</v>
      </c>
      <c r="I27" s="27">
        <f t="shared" si="6"/>
        <v>3572.07661948922</v>
      </c>
      <c r="J27" s="27">
        <f t="shared" si="6"/>
        <v>3750.680450463681</v>
      </c>
      <c r="K27" s="27">
        <f t="shared" si="6"/>
        <v>3938.214472986865</v>
      </c>
      <c r="L27" s="27">
        <f t="shared" si="6"/>
        <v>4135.125196636209</v>
      </c>
      <c r="M27" s="27">
        <f t="shared" si="6"/>
        <v>4341.881456468019</v>
      </c>
      <c r="N27" s="27">
        <f t="shared" si="6"/>
        <v>4558.975529291421</v>
      </c>
      <c r="O27" s="27">
        <f t="shared" si="6"/>
        <v>4786.924305755992</v>
      </c>
      <c r="P27" s="24"/>
    </row>
    <row r="28" spans="1:16" ht="13.5" customHeight="1">
      <c r="A28" s="1" t="s">
        <v>18</v>
      </c>
      <c r="D28" s="42">
        <f aca="true" t="shared" si="7" ref="D28:O28">D23*0.18</f>
        <v>2798.8155</v>
      </c>
      <c r="E28" s="27">
        <f t="shared" si="7"/>
        <v>2994.7325850000007</v>
      </c>
      <c r="F28" s="27">
        <f t="shared" si="7"/>
        <v>3204.363865950001</v>
      </c>
      <c r="G28" s="27">
        <f t="shared" si="7"/>
        <v>3428.6693365665014</v>
      </c>
      <c r="H28" s="27">
        <f t="shared" si="7"/>
        <v>3668.6761901261566</v>
      </c>
      <c r="I28" s="27">
        <f t="shared" si="7"/>
        <v>3925.483523434988</v>
      </c>
      <c r="J28" s="27">
        <f t="shared" si="7"/>
        <v>4200.267370075438</v>
      </c>
      <c r="K28" s="27">
        <f t="shared" si="7"/>
        <v>4494.286085980719</v>
      </c>
      <c r="L28" s="27">
        <f t="shared" si="7"/>
        <v>4808.886111999369</v>
      </c>
      <c r="M28" s="27">
        <f t="shared" si="7"/>
        <v>5145.508139839325</v>
      </c>
      <c r="N28" s="27">
        <f t="shared" si="7"/>
        <v>5505.693709628078</v>
      </c>
      <c r="O28" s="27">
        <f t="shared" si="7"/>
        <v>5891.092269302044</v>
      </c>
      <c r="P28" s="24"/>
    </row>
    <row r="29" spans="1:16" ht="13.5" customHeight="1">
      <c r="A29" s="1" t="s">
        <v>19</v>
      </c>
      <c r="D29" s="42">
        <f>D24*0.18</f>
        <v>2798.8155</v>
      </c>
      <c r="E29" s="27">
        <f>E24*0.18</f>
        <v>3078.69705</v>
      </c>
      <c r="F29" s="27">
        <f aca="true" t="shared" si="8" ref="F29:O29">F24*0.18</f>
        <v>3386.5667550000007</v>
      </c>
      <c r="G29" s="27">
        <f t="shared" si="8"/>
        <v>3725.223430500001</v>
      </c>
      <c r="H29" s="27">
        <f t="shared" si="8"/>
        <v>4097.745773550002</v>
      </c>
      <c r="I29" s="27">
        <f t="shared" si="8"/>
        <v>4507.5203509050025</v>
      </c>
      <c r="J29" s="27">
        <f t="shared" si="8"/>
        <v>4958.272385995503</v>
      </c>
      <c r="K29" s="27">
        <f t="shared" si="8"/>
        <v>5454.099624595054</v>
      </c>
      <c r="L29" s="27">
        <f t="shared" si="8"/>
        <v>5999.509587054559</v>
      </c>
      <c r="M29" s="27">
        <f t="shared" si="8"/>
        <v>6599.460545760016</v>
      </c>
      <c r="N29" s="27">
        <f t="shared" si="8"/>
        <v>7259.4066003360185</v>
      </c>
      <c r="O29" s="27">
        <f t="shared" si="8"/>
        <v>7985.347260369622</v>
      </c>
      <c r="P29" s="24"/>
    </row>
    <row r="30" spans="1:16" s="23" customFormat="1" ht="13.5" customHeight="1">
      <c r="A30" s="23" t="s">
        <v>32</v>
      </c>
      <c r="D30" s="43">
        <v>3562.5509999999995</v>
      </c>
      <c r="E30" s="45">
        <v>3562.5509999999995</v>
      </c>
      <c r="F30" s="45">
        <v>3562.5509999999995</v>
      </c>
      <c r="G30" s="45">
        <v>3562.5509999999995</v>
      </c>
      <c r="H30" s="45">
        <v>3562.5509999999995</v>
      </c>
      <c r="I30" s="45">
        <v>3562.5509999999995</v>
      </c>
      <c r="J30" s="45">
        <v>3562.5509999999995</v>
      </c>
      <c r="K30" s="45">
        <v>3562.5509999999995</v>
      </c>
      <c r="L30" s="45">
        <v>3562.5509999999995</v>
      </c>
      <c r="M30" s="45">
        <v>3562.5509999999995</v>
      </c>
      <c r="N30" s="45">
        <v>3562.5509999999995</v>
      </c>
      <c r="O30" s="45">
        <v>3562.5509999999995</v>
      </c>
      <c r="P30" s="24"/>
    </row>
    <row r="31" spans="1:16" ht="13.5" customHeight="1">
      <c r="A31" s="1" t="s">
        <v>20</v>
      </c>
      <c r="D31" s="43">
        <v>3562.5509999999995</v>
      </c>
      <c r="E31" s="44">
        <f>D31*0.99</f>
        <v>3526.9254899999996</v>
      </c>
      <c r="F31" s="44">
        <f aca="true" t="shared" si="9" ref="F31:O31">E31*0.99</f>
        <v>3491.6562351</v>
      </c>
      <c r="G31" s="44">
        <f t="shared" si="9"/>
        <v>3456.739672749</v>
      </c>
      <c r="H31" s="44">
        <f t="shared" si="9"/>
        <v>3422.17227602151</v>
      </c>
      <c r="I31" s="44">
        <f t="shared" si="9"/>
        <v>3387.9505532612948</v>
      </c>
      <c r="J31" s="44">
        <f t="shared" si="9"/>
        <v>3354.0710477286816</v>
      </c>
      <c r="K31" s="44">
        <f t="shared" si="9"/>
        <v>3320.530337251395</v>
      </c>
      <c r="L31" s="44">
        <f t="shared" si="9"/>
        <v>3287.325033878881</v>
      </c>
      <c r="M31" s="44">
        <f t="shared" si="9"/>
        <v>3254.4517835400925</v>
      </c>
      <c r="N31" s="44">
        <f t="shared" si="9"/>
        <v>3221.9072657046913</v>
      </c>
      <c r="O31" s="44">
        <f t="shared" si="9"/>
        <v>3189.6881930476443</v>
      </c>
      <c r="P31" s="24"/>
    </row>
    <row r="32" spans="1:16" ht="13.5" customHeight="1">
      <c r="A32" s="1" t="s">
        <v>21</v>
      </c>
      <c r="D32" s="43">
        <v>3562.5509999999995</v>
      </c>
      <c r="E32" s="44">
        <f>D32*0.98</f>
        <v>3491.2999799999993</v>
      </c>
      <c r="F32" s="44">
        <f aca="true" t="shared" si="10" ref="F32:O32">E32*0.98</f>
        <v>3421.473980399999</v>
      </c>
      <c r="G32" s="44">
        <f t="shared" si="10"/>
        <v>3353.0445007919993</v>
      </c>
      <c r="H32" s="44">
        <f t="shared" si="10"/>
        <v>3285.9836107761594</v>
      </c>
      <c r="I32" s="44">
        <f t="shared" si="10"/>
        <v>3220.2639385606362</v>
      </c>
      <c r="J32" s="44">
        <f t="shared" si="10"/>
        <v>3155.8586597894237</v>
      </c>
      <c r="K32" s="44">
        <f t="shared" si="10"/>
        <v>3092.7414865936353</v>
      </c>
      <c r="L32" s="44">
        <f t="shared" si="10"/>
        <v>3030.8866568617627</v>
      </c>
      <c r="M32" s="44">
        <f t="shared" si="10"/>
        <v>2970.268923724527</v>
      </c>
      <c r="N32" s="44">
        <f t="shared" si="10"/>
        <v>2910.8635452500366</v>
      </c>
      <c r="O32" s="44">
        <f t="shared" si="10"/>
        <v>2852.6462743450356</v>
      </c>
      <c r="P32" s="24"/>
    </row>
    <row r="33" spans="1:16" ht="13.5" customHeight="1">
      <c r="A33" s="1" t="s">
        <v>22</v>
      </c>
      <c r="D33" s="43">
        <v>3562.5509999999995</v>
      </c>
      <c r="E33" s="44">
        <f>D33*1.01</f>
        <v>3598.1765099999993</v>
      </c>
      <c r="F33" s="44">
        <f aca="true" t="shared" si="11" ref="F33:O33">E33*1.01</f>
        <v>3634.158275099999</v>
      </c>
      <c r="G33" s="44">
        <f t="shared" si="11"/>
        <v>3670.499857850999</v>
      </c>
      <c r="H33" s="44">
        <f t="shared" si="11"/>
        <v>3707.204856429509</v>
      </c>
      <c r="I33" s="44">
        <f t="shared" si="11"/>
        <v>3744.2769049938042</v>
      </c>
      <c r="J33" s="44">
        <f t="shared" si="11"/>
        <v>3781.719674043742</v>
      </c>
      <c r="K33" s="44">
        <f t="shared" si="11"/>
        <v>3819.5368707841794</v>
      </c>
      <c r="L33" s="44">
        <f t="shared" si="11"/>
        <v>3857.732239492021</v>
      </c>
      <c r="M33" s="44">
        <f t="shared" si="11"/>
        <v>3896.3095618869415</v>
      </c>
      <c r="N33" s="44">
        <f t="shared" si="11"/>
        <v>3935.272657505811</v>
      </c>
      <c r="O33" s="44">
        <f t="shared" si="11"/>
        <v>3974.625384080869</v>
      </c>
      <c r="P33" s="24"/>
    </row>
    <row r="34" spans="1:16" ht="13.5" customHeight="1">
      <c r="A34" s="1" t="s">
        <v>23</v>
      </c>
      <c r="D34" s="43">
        <v>3562.5509999999995</v>
      </c>
      <c r="E34" s="44">
        <f>D34*1.02</f>
        <v>3633.8020199999996</v>
      </c>
      <c r="F34" s="44">
        <f aca="true" t="shared" si="12" ref="F34:O34">E34*1.02</f>
        <v>3706.4780604</v>
      </c>
      <c r="G34" s="44">
        <f t="shared" si="12"/>
        <v>3780.607621608</v>
      </c>
      <c r="H34" s="44">
        <f t="shared" si="12"/>
        <v>3856.2197740401602</v>
      </c>
      <c r="I34" s="44">
        <f t="shared" si="12"/>
        <v>3933.3441695209635</v>
      </c>
      <c r="J34" s="44">
        <f t="shared" si="12"/>
        <v>4012.0110529113826</v>
      </c>
      <c r="K34" s="44">
        <f t="shared" si="12"/>
        <v>4092.2512739696103</v>
      </c>
      <c r="L34" s="44">
        <f t="shared" si="12"/>
        <v>4174.096299449003</v>
      </c>
      <c r="M34" s="44">
        <f t="shared" si="12"/>
        <v>4257.578225437983</v>
      </c>
      <c r="N34" s="44">
        <f t="shared" si="12"/>
        <v>4342.729789946742</v>
      </c>
      <c r="O34" s="44">
        <f t="shared" si="12"/>
        <v>4429.584385745677</v>
      </c>
      <c r="P34" s="24"/>
    </row>
    <row r="35" spans="5:17" ht="7.5" customHeight="1">
      <c r="E35" s="28"/>
      <c r="F35" s="28"/>
      <c r="G35" s="29"/>
      <c r="H35" s="29"/>
      <c r="I35" s="29"/>
      <c r="J35" s="29"/>
      <c r="K35" s="29"/>
      <c r="L35" s="29"/>
      <c r="M35" s="29"/>
      <c r="N35" s="29"/>
      <c r="O35" s="29"/>
      <c r="P35" s="30"/>
      <c r="Q35" s="30"/>
    </row>
    <row r="36" spans="1:17" ht="13.5" customHeight="1">
      <c r="A36" s="1" t="s">
        <v>24</v>
      </c>
      <c r="E36" s="28"/>
      <c r="F36" s="28"/>
      <c r="G36" s="29"/>
      <c r="H36" s="29"/>
      <c r="I36" s="29"/>
      <c r="J36" s="29"/>
      <c r="K36" s="29"/>
      <c r="L36" s="29"/>
      <c r="M36" s="29"/>
      <c r="N36" s="29"/>
      <c r="O36" s="29"/>
      <c r="P36" s="30"/>
      <c r="Q36" s="30"/>
    </row>
    <row r="37" spans="1:17" ht="13.5" customHeight="1">
      <c r="A37" s="1" t="s">
        <v>25</v>
      </c>
      <c r="E37" s="15">
        <v>12036.008164838915</v>
      </c>
      <c r="F37" s="15">
        <v>12684.859012435465</v>
      </c>
      <c r="G37" s="15">
        <v>13156.021953807805</v>
      </c>
      <c r="H37" s="15">
        <v>13666.213828512258</v>
      </c>
      <c r="I37" s="15">
        <v>14222.65009517105</v>
      </c>
      <c r="J37" s="15">
        <v>14827.172200055667</v>
      </c>
      <c r="K37" s="15">
        <v>15536.939487961747</v>
      </c>
      <c r="L37" s="15">
        <v>16329.614240888945</v>
      </c>
      <c r="M37" s="15">
        <v>17167.929046526922</v>
      </c>
      <c r="N37" s="15">
        <v>18118.292912914723</v>
      </c>
      <c r="O37" s="15">
        <v>19069.929976498286</v>
      </c>
      <c r="P37" s="22" t="s">
        <v>26</v>
      </c>
      <c r="Q37" s="22" t="s">
        <v>26</v>
      </c>
    </row>
    <row r="38" spans="5:17" ht="13.5" customHeight="1">
      <c r="E38" s="15"/>
      <c r="F38" s="15"/>
      <c r="G38" s="15"/>
      <c r="H38" s="15"/>
      <c r="I38" s="15"/>
      <c r="J38" s="15"/>
      <c r="K38" s="15"/>
      <c r="L38" s="15"/>
      <c r="M38" s="15"/>
      <c r="N38" s="15"/>
      <c r="O38" s="15"/>
      <c r="P38" s="22"/>
      <c r="Q38" s="22"/>
    </row>
    <row r="39" spans="5:17" ht="13.5" customHeight="1">
      <c r="E39" s="31"/>
      <c r="F39" s="31"/>
      <c r="G39" s="31"/>
      <c r="H39" s="31"/>
      <c r="I39" s="31"/>
      <c r="J39" s="31"/>
      <c r="K39" s="31"/>
      <c r="L39" s="31"/>
      <c r="M39" s="31"/>
      <c r="N39" s="31"/>
      <c r="O39" s="31"/>
      <c r="P39" s="31"/>
      <c r="Q39" s="22"/>
    </row>
    <row r="40" spans="1:17" ht="3" customHeight="1">
      <c r="A40" s="10"/>
      <c r="B40" s="10"/>
      <c r="C40" s="10"/>
      <c r="D40" s="10"/>
      <c r="E40" s="32"/>
      <c r="F40" s="32"/>
      <c r="G40" s="32"/>
      <c r="H40" s="32"/>
      <c r="I40" s="32"/>
      <c r="J40" s="32"/>
      <c r="K40" s="32"/>
      <c r="L40" s="32"/>
      <c r="M40" s="32"/>
      <c r="N40" s="32"/>
      <c r="O40" s="32"/>
      <c r="P40" s="32"/>
      <c r="Q40" s="10"/>
    </row>
    <row r="41" spans="5:18" ht="3" customHeight="1">
      <c r="E41" s="33"/>
      <c r="F41" s="33"/>
      <c r="G41" s="33"/>
      <c r="H41" s="33"/>
      <c r="I41" s="33"/>
      <c r="J41" s="33"/>
      <c r="K41" s="33"/>
      <c r="L41" s="33"/>
      <c r="M41" s="33"/>
      <c r="N41" s="33"/>
      <c r="O41" s="33"/>
      <c r="P41" s="33"/>
      <c r="Q41" s="34"/>
      <c r="R41" s="34"/>
    </row>
    <row r="42" spans="1:17" ht="13.5" customHeight="1">
      <c r="A42" s="46" t="s">
        <v>27</v>
      </c>
      <c r="B42" s="46"/>
      <c r="C42" s="46"/>
      <c r="D42" s="47"/>
      <c r="E42" s="47"/>
      <c r="F42" s="47"/>
      <c r="G42" s="47"/>
      <c r="H42" s="47"/>
      <c r="I42" s="47"/>
      <c r="J42" s="47"/>
      <c r="K42" s="47"/>
      <c r="L42" s="47"/>
      <c r="M42" s="47"/>
      <c r="N42" s="47"/>
      <c r="O42" s="47"/>
      <c r="P42" s="47"/>
      <c r="Q42" s="47"/>
    </row>
    <row r="43" spans="4:17" ht="7.5" customHeight="1">
      <c r="D43" s="5"/>
      <c r="E43" s="5"/>
      <c r="F43" s="5"/>
      <c r="G43" s="5"/>
      <c r="H43" s="5"/>
      <c r="I43" s="5"/>
      <c r="J43" s="5"/>
      <c r="K43" s="5"/>
      <c r="L43" s="5"/>
      <c r="M43" s="5"/>
      <c r="N43" s="5"/>
      <c r="O43" s="5"/>
      <c r="P43" s="5"/>
      <c r="Q43" s="5"/>
    </row>
    <row r="44" spans="1:18" ht="13.5" customHeight="1">
      <c r="A44" s="48" t="s">
        <v>28</v>
      </c>
      <c r="B44" s="48"/>
      <c r="C44" s="48"/>
      <c r="D44" s="48"/>
      <c r="E44" s="48"/>
      <c r="F44" s="48"/>
      <c r="G44" s="48"/>
      <c r="H44" s="48"/>
      <c r="I44" s="48"/>
      <c r="J44" s="48"/>
      <c r="K44" s="48"/>
      <c r="L44" s="48"/>
      <c r="M44" s="48"/>
      <c r="N44" s="48"/>
      <c r="O44" s="48"/>
      <c r="P44" s="48"/>
      <c r="Q44" s="48"/>
      <c r="R44" s="35"/>
    </row>
    <row r="45" spans="1:18" ht="13.5" customHeight="1">
      <c r="A45" s="48"/>
      <c r="B45" s="48"/>
      <c r="C45" s="48"/>
      <c r="D45" s="48"/>
      <c r="E45" s="48"/>
      <c r="F45" s="48"/>
      <c r="G45" s="48"/>
      <c r="H45" s="48"/>
      <c r="I45" s="48"/>
      <c r="J45" s="48"/>
      <c r="K45" s="48"/>
      <c r="L45" s="48"/>
      <c r="M45" s="48"/>
      <c r="N45" s="48"/>
      <c r="O45" s="48"/>
      <c r="P45" s="48"/>
      <c r="Q45" s="48"/>
      <c r="R45" s="35"/>
    </row>
    <row r="46" spans="1:18" ht="13.5" customHeight="1">
      <c r="A46" s="48"/>
      <c r="B46" s="48"/>
      <c r="C46" s="48"/>
      <c r="D46" s="48"/>
      <c r="E46" s="48"/>
      <c r="F46" s="48"/>
      <c r="G46" s="48"/>
      <c r="H46" s="48"/>
      <c r="I46" s="48"/>
      <c r="J46" s="48"/>
      <c r="K46" s="48"/>
      <c r="L46" s="48"/>
      <c r="M46" s="48"/>
      <c r="N46" s="48"/>
      <c r="O46" s="48"/>
      <c r="P46" s="48"/>
      <c r="Q46" s="48"/>
      <c r="R46" s="35"/>
    </row>
    <row r="47" spans="1:18" ht="13.5" customHeight="1">
      <c r="A47" s="48"/>
      <c r="B47" s="48"/>
      <c r="C47" s="48"/>
      <c r="D47" s="48"/>
      <c r="E47" s="48"/>
      <c r="F47" s="48"/>
      <c r="G47" s="48"/>
      <c r="H47" s="48"/>
      <c r="I47" s="48"/>
      <c r="J47" s="48"/>
      <c r="K47" s="48"/>
      <c r="L47" s="48"/>
      <c r="M47" s="48"/>
      <c r="N47" s="48"/>
      <c r="O47" s="48"/>
      <c r="P47" s="48"/>
      <c r="Q47" s="48"/>
      <c r="R47" s="35"/>
    </row>
    <row r="48" spans="2:18" ht="7.5" customHeight="1">
      <c r="B48" s="36"/>
      <c r="C48" s="36"/>
      <c r="D48" s="36"/>
      <c r="E48" s="36"/>
      <c r="F48" s="36"/>
      <c r="G48" s="36"/>
      <c r="H48" s="36"/>
      <c r="I48" s="36"/>
      <c r="J48" s="36"/>
      <c r="K48" s="36"/>
      <c r="L48" s="36"/>
      <c r="M48" s="36"/>
      <c r="N48" s="36"/>
      <c r="O48" s="36"/>
      <c r="P48" s="36"/>
      <c r="Q48" s="36"/>
      <c r="R48" s="35"/>
    </row>
    <row r="49" spans="1:18" s="38" customFormat="1" ht="13.5" customHeight="1">
      <c r="A49" s="49" t="s">
        <v>29</v>
      </c>
      <c r="B49" s="49"/>
      <c r="C49" s="49"/>
      <c r="D49" s="49"/>
      <c r="E49" s="49"/>
      <c r="F49" s="49"/>
      <c r="G49" s="49"/>
      <c r="H49" s="49"/>
      <c r="I49" s="49"/>
      <c r="J49" s="49"/>
      <c r="K49" s="49"/>
      <c r="L49" s="49"/>
      <c r="M49" s="49"/>
      <c r="N49" s="49"/>
      <c r="O49" s="49"/>
      <c r="P49" s="49"/>
      <c r="Q49" s="49"/>
      <c r="R49" s="37"/>
    </row>
    <row r="50" spans="2:18" ht="7.5" customHeight="1">
      <c r="B50" s="39"/>
      <c r="C50" s="39"/>
      <c r="D50" s="39"/>
      <c r="E50" s="39"/>
      <c r="F50" s="39"/>
      <c r="G50" s="39"/>
      <c r="H50" s="39"/>
      <c r="I50" s="39"/>
      <c r="J50" s="39"/>
      <c r="K50" s="39"/>
      <c r="L50" s="39"/>
      <c r="M50" s="39"/>
      <c r="N50" s="39"/>
      <c r="O50" s="39"/>
      <c r="P50" s="39"/>
      <c r="Q50" s="39"/>
      <c r="R50" s="35"/>
    </row>
    <row r="51" spans="1:18" ht="13.5" customHeight="1">
      <c r="A51" s="46" t="s">
        <v>30</v>
      </c>
      <c r="B51" s="50"/>
      <c r="C51" s="50"/>
      <c r="D51" s="50"/>
      <c r="E51" s="50"/>
      <c r="F51" s="50"/>
      <c r="G51" s="50"/>
      <c r="H51" s="50"/>
      <c r="I51" s="50"/>
      <c r="J51" s="50"/>
      <c r="K51" s="50"/>
      <c r="L51" s="50"/>
      <c r="M51" s="50"/>
      <c r="N51" s="50"/>
      <c r="O51" s="50"/>
      <c r="P51" s="50"/>
      <c r="Q51" s="50"/>
      <c r="R51" s="35"/>
    </row>
    <row r="52" spans="1:18" ht="13.5" customHeight="1">
      <c r="A52" s="10"/>
      <c r="B52" s="40"/>
      <c r="C52" s="40"/>
      <c r="D52" s="40"/>
      <c r="E52" s="40"/>
      <c r="F52" s="40"/>
      <c r="G52" s="40"/>
      <c r="H52" s="40"/>
      <c r="I52" s="40"/>
      <c r="J52" s="40"/>
      <c r="K52" s="40"/>
      <c r="L52" s="40"/>
      <c r="M52" s="40"/>
      <c r="N52" s="40"/>
      <c r="O52" s="40"/>
      <c r="P52" s="40"/>
      <c r="Q52" s="40"/>
      <c r="R52" s="35"/>
    </row>
    <row r="53" spans="2:17" ht="13.5" customHeight="1">
      <c r="B53" s="36"/>
      <c r="C53" s="36"/>
      <c r="D53" s="36"/>
      <c r="E53" s="36"/>
      <c r="F53" s="36"/>
      <c r="G53" s="36"/>
      <c r="H53" s="36"/>
      <c r="I53" s="36"/>
      <c r="J53" s="36"/>
      <c r="K53" s="36"/>
      <c r="L53" s="36"/>
      <c r="M53" s="36"/>
      <c r="N53" s="36"/>
      <c r="O53" s="36"/>
      <c r="P53" s="36"/>
      <c r="Q53" s="36"/>
    </row>
    <row r="54" spans="5:18" ht="13.5" customHeight="1">
      <c r="E54" s="33"/>
      <c r="F54" s="33"/>
      <c r="G54" s="33"/>
      <c r="H54" s="33"/>
      <c r="I54" s="33"/>
      <c r="J54" s="33"/>
      <c r="K54" s="33"/>
      <c r="L54" s="33"/>
      <c r="M54" s="33"/>
      <c r="N54" s="33"/>
      <c r="O54" s="33"/>
      <c r="P54" s="33"/>
      <c r="Q54" s="34"/>
      <c r="R54" s="34"/>
    </row>
    <row r="55" spans="5:16" ht="13.5" customHeight="1">
      <c r="E55" s="33"/>
      <c r="F55" s="33"/>
      <c r="G55" s="33"/>
      <c r="H55" s="33"/>
      <c r="I55" s="33"/>
      <c r="J55" s="33"/>
      <c r="K55" s="33"/>
      <c r="L55" s="33"/>
      <c r="M55" s="33"/>
      <c r="N55" s="33"/>
      <c r="O55" s="33"/>
      <c r="P55" s="33"/>
    </row>
    <row r="56" spans="5:16" ht="13.5" customHeight="1">
      <c r="E56" s="29"/>
      <c r="F56" s="33"/>
      <c r="G56" s="33"/>
      <c r="H56" s="33"/>
      <c r="I56" s="33"/>
      <c r="J56" s="33"/>
      <c r="K56" s="33"/>
      <c r="L56" s="33"/>
      <c r="M56" s="33"/>
      <c r="N56" s="33"/>
      <c r="O56" s="33"/>
      <c r="P56" s="33"/>
    </row>
    <row r="57" spans="5:16" ht="13.5" customHeight="1">
      <c r="E57" s="29"/>
      <c r="F57" s="33"/>
      <c r="G57" s="33"/>
      <c r="H57" s="33"/>
      <c r="I57" s="33"/>
      <c r="J57" s="33"/>
      <c r="K57" s="33"/>
      <c r="L57" s="33"/>
      <c r="M57" s="33"/>
      <c r="N57" s="33"/>
      <c r="O57" s="33"/>
      <c r="P57" s="33"/>
    </row>
  </sheetData>
  <sheetProtection/>
  <mergeCells count="10">
    <mergeCell ref="A42:Q42"/>
    <mergeCell ref="A44:Q47"/>
    <mergeCell ref="A49:Q49"/>
    <mergeCell ref="A51:Q51"/>
    <mergeCell ref="A1:R1"/>
    <mergeCell ref="A4:Q4"/>
    <mergeCell ref="P6:Q6"/>
    <mergeCell ref="E10:Q10"/>
    <mergeCell ref="E12:Q12"/>
    <mergeCell ref="B17:D17"/>
  </mergeCells>
  <hyperlinks>
    <hyperlink ref="A1:L1" r:id="rId1" display="These tables supplement information in Updated Budget Projections: Fiscal Years 2012 to 2022 (March 2012)"/>
    <hyperlink ref="A1:N1" r:id="rId2" display="This table supplements information in CBO's Updated Budget Projections: Fiscal Years 2013 to 2023 (May 2013)."/>
  </hyperlinks>
  <printOptions/>
  <pageMargins left="0.7" right="0.7" top="0.75" bottom="0.75" header="0.3" footer="0.3"/>
  <pageSetup fitToHeight="1" fitToWidth="1" horizontalDpi="600" verticalDpi="600" orientation="portrait" scale="8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Castillo</dc:creator>
  <cp:keywords/>
  <dc:description/>
  <cp:lastModifiedBy>Andrea Castillo</cp:lastModifiedBy>
  <cp:lastPrinted>2013-11-12T17:22:14Z</cp:lastPrinted>
  <dcterms:created xsi:type="dcterms:W3CDTF">2013-11-05T15:53:15Z</dcterms:created>
  <dcterms:modified xsi:type="dcterms:W3CDTF">2013-11-13T16:22:19Z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