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800" tabRatio="753" activeTab="0"/>
  </bookViews>
  <sheets>
    <sheet name="Chart1- Spending Per Capita" sheetId="1" r:id="rId1"/>
    <sheet name="Data Calculations (tad)" sheetId="2" r:id="rId2"/>
    <sheet name="Data Calculations" sheetId="3" r:id="rId3"/>
    <sheet name="Table-Presidential Budgets" sheetId="4" r:id="rId4"/>
    <sheet name="Chart2 - Not updated!" sheetId="5" r:id="rId5"/>
    <sheet name="OMB FY14 DATA" sheetId="6" r:id="rId6"/>
  </sheets>
  <definedNames>
    <definedName name="_xlnm.Print_Area" localSheetId="5">'OMB FY14 DATA'!$B$4:$BP$46</definedName>
    <definedName name="_xlnm.Print_Titles" localSheetId="5">'OMB FY14 DATA'!$A:$A,'OMB FY14 DATA'!$1:$3</definedName>
  </definedNames>
  <calcPr fullCalcOnLoad="1"/>
</workbook>
</file>

<file path=xl/sharedStrings.xml><?xml version="1.0" encoding="utf-8"?>
<sst xmlns="http://schemas.openxmlformats.org/spreadsheetml/2006/main" count="506" uniqueCount="170">
  <si>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</si>
  <si>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</si>
  <si>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</si>
  <si>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</si>
  <si>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</si>
  <si>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</si>
  <si>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</si>
  <si>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</si>
  <si>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</si>
  <si>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</si>
  <si>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</si>
  <si>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</si>
  <si>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</si>
  <si>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</si>
  <si>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</si>
  <si>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</si>
  <si>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</si>
  <si>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</si>
  <si>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</si>
  <si>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</si>
  <si>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</si>
  <si>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</si>
  <si>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</si>
  <si>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</si>
  <si>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</si>
  <si>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</si>
  <si>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</si>
  <si>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</si>
  <si>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</si>
  <si>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</si>
  <si>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</si>
  <si>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</si>
  <si>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</si>
  <si>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</si>
  <si>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</si>
  <si>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</si>
  <si>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</si>
  <si>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</si>
  <si>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</si>
  <si>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</si>
  <si>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</si>
  <si>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</si>
  <si>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</si>
  <si>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</si>
  <si>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</si>
  <si>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</si>
  <si>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</si>
  <si>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</si>
  <si>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</si>
  <si>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</si>
  <si>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</si>
  <si>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</si>
  <si>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</si>
  <si>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</si>
  <si>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</si>
  <si>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</si>
  <si>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</si>
  <si>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</si>
  <si>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</si>
  <si>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</si>
  <si>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</si>
  <si>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</si>
  <si>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</si>
  <si>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</si>
  <si>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</si>
  <si>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</si>
  <si>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</si>
  <si>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</si>
  <si>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</si>
  <si>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</si>
  <si>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</si>
  <si>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</si>
  <si>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</si>
  <si>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</si>
  <si>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</si>
  <si>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</si>
  <si>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</si>
  <si>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</si>
  <si>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</si>
  <si>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</si>
  <si>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</si>
  <si>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</si>
  <si>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</si>
  <si>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</si>
  <si>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</si>
  <si>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</si>
  <si>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</si>
  <si>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</si>
  <si>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</si>
  <si>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</si>
  <si>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</si>
  <si>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</si>
  <si>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</si>
  <si>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</si>
  <si>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</si>
  <si>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</si>
  <si>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</si>
  <si>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</si>
  <si>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</si>
  <si>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</si>
  <si>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</si>
  <si>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</si>
  <si>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</si>
  <si>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</si>
  <si>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</si>
  <si>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</si>
  <si>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</si>
  <si>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</si>
  <si>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</si>
  <si>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</si>
  <si>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</si>
  <si>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</si>
  <si>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</si>
  <si>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</si>
  <si>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</si>
  <si>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</si>
  <si>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</si>
  <si>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</si>
  <si>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</si>
  <si>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</si>
  <si>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</si>
  <si>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</si>
  <si>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</si>
  <si>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</si>
  <si>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</si>
  <si>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</si>
  <si>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</si>
  <si>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</si>
  <si>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</si>
  <si>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</si>
  <si>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</si>
  <si>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</si>
  <si>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</si>
  <si>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(dollar amounts in billions)</t>
  </si>
  <si>
    <t>In Current Dollars</t>
  </si>
  <si>
    <t>Addendum: Composite Deflator</t>
  </si>
  <si>
    <t>OMB Deflators from Table 10.1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</si>
  <si>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</si>
  <si>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</si>
  <si>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</si>
  <si>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</si>
  <si>
    <t>2018 estimate</t>
  </si>
  <si>
    <t>2012</t>
  </si>
  <si>
    <t>OMB Historical check</t>
  </si>
  <si>
    <t>Census</t>
  </si>
  <si>
    <t>http://factfinder2.census.gov/faces/tableservices/jsf/pages/productview.xhtml?src=bkmk</t>
  </si>
  <si>
    <t>http://www.fms.treas.gov/mts/mts0912.pdf</t>
  </si>
  <si>
    <t>Treasury 2012 Statement</t>
  </si>
  <si>
    <t>http://www.fms.treas.gov/mts/mts0913.pdf</t>
  </si>
  <si>
    <t>Treasury 2013 Statement</t>
  </si>
  <si>
    <t>http://www.whitehouse.gov/omb/budget/Historicals</t>
  </si>
  <si>
    <t>OMB</t>
  </si>
  <si>
    <t>Actual Treasury</t>
  </si>
  <si>
    <t>Projected OMB</t>
  </si>
  <si>
    <t>Historical OMB</t>
  </si>
  <si>
    <t>In Billions of Real (FY$2005)</t>
  </si>
  <si>
    <t>Table 1.3—SUMMARY OF RECEIPTS, OUTLAYS, AND SURPLUSES OR DEFICITS (–) IN CURRENT DOLLARS, CONSTANT (FY 2009) DOLLARS, AND AS PERCENTAGES OF GDP: 1940–2019</t>
  </si>
  <si>
    <t>In Constant (FY 2009) Dollars</t>
  </si>
  <si>
    <t>2013</t>
  </si>
  <si>
    <t>2019 estimate</t>
  </si>
  <si>
    <t>Treasury 2014 Statement</t>
  </si>
  <si>
    <t>http://www.fiscal.treasury.gov/fsreports/rpt/mthTreasStmt/mts0814.pdf</t>
  </si>
  <si>
    <t xml:space="preserve">2014 estimate </t>
  </si>
  <si>
    <t>2015(p)</t>
  </si>
  <si>
    <t>OMB Monthly (September)</t>
  </si>
  <si>
    <t>OMB Monthly</t>
  </si>
  <si>
    <t>http://www.cbo.gov/publication/49450</t>
  </si>
  <si>
    <t>Per Capita Spending (2014 Real)</t>
  </si>
  <si>
    <t>OMB Deflator (Total Outlays)</t>
  </si>
  <si>
    <t>In Constant (FY 2014) Dollars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</si>
</sst>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0"/>
    <numFmt numFmtId="178" formatCode="0.000"/>
    <numFmt numFmtId="179" formatCode="0.00000"/>
    <numFmt numFmtId="180" formatCode="0.000000"/>
    <numFmt numFmtId="181" formatCode="0.0000000"/>
    <numFmt numFmtId="182" formatCode="0.0000"/>
    <numFmt numFmtId="183" formatCode="0.0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[$-409]dddd\,\ mmmm\ dd\,\ yyyy"/>
    <numFmt numFmtId="187" formatCode="[$-409]h:mm:ss\ AM/PM"/>
    <numFmt numFmtId="188" formatCode="_(* #,##0.0_);_(* \(#,##0.0\);_(* &quot;-&quot;??_);_(@_)"/>
    <numFmt numFmtId="189" formatCode="_(* #,##0_);_(* \(#,##0\);_(* &quot;-&quot;??_);_(@_)"/>
    <numFmt numFmtId="190" formatCode="mmmm\ d\,\ yyyy"/>
    <numFmt numFmtId="191" formatCode="_(* #,##0.0_);_(* \(#,##0.0\);_(* &quot;-&quot;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E+00"/>
    <numFmt numFmtId="205" formatCode="0.00000E+00"/>
    <numFmt numFmtId="206" formatCode="0.000E+00"/>
    <numFmt numFmtId="207" formatCode="0.0E+00"/>
    <numFmt numFmtId="208" formatCode="0E+00"/>
    <numFmt numFmtId="209" formatCode="0.000000E+00"/>
    <numFmt numFmtId="210" formatCode="_(* #,##0.000_);_(* \(#,##0.000\);_(* &quot;-&quot;?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Gotham Narrow Book"/>
      <family val="0"/>
    </font>
    <font>
      <b/>
      <sz val="10"/>
      <name val="Arial"/>
      <family val="2"/>
    </font>
    <font>
      <sz val="15"/>
      <color indexed="8"/>
      <name val="Gotham Narrow Book"/>
      <family val="0"/>
    </font>
    <font>
      <sz val="8"/>
      <name val="Calibri"/>
      <family val="2"/>
    </font>
    <font>
      <sz val="16"/>
      <color indexed="8"/>
      <name val="Gotham Narrow Light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49"/>
      <name val="Arial"/>
      <family val="2"/>
    </font>
    <font>
      <sz val="11"/>
      <color indexed="1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9"/>
      <name val="Calibri"/>
      <family val="2"/>
    </font>
    <font>
      <i/>
      <sz val="9"/>
      <color indexed="8"/>
      <name val="Arial"/>
      <family val="2"/>
    </font>
    <font>
      <sz val="10"/>
      <color indexed="8"/>
      <name val="Gotham Narrow Light"/>
      <family val="0"/>
    </font>
    <font>
      <b/>
      <sz val="14"/>
      <color indexed="30"/>
      <name val="Gotham Narrow Light"/>
      <family val="0"/>
    </font>
    <font>
      <b/>
      <sz val="14"/>
      <color indexed="10"/>
      <name val="Gotham Narrow Light"/>
      <family val="0"/>
    </font>
    <font>
      <b/>
      <sz val="14"/>
      <color indexed="14"/>
      <name val="Gotham Narrow Light"/>
      <family val="0"/>
    </font>
    <font>
      <b/>
      <sz val="14"/>
      <color indexed="30"/>
      <name val="Gotham Narrow Book"/>
      <family val="0"/>
    </font>
    <font>
      <sz val="22"/>
      <color indexed="8"/>
      <name val="Gotham Narrow Light"/>
      <family val="0"/>
    </font>
    <font>
      <sz val="15"/>
      <color indexed="8"/>
      <name val="Gotham Narrow Light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Gotham Narrow Book"/>
      <family val="0"/>
    </font>
    <font>
      <sz val="24"/>
      <color indexed="8"/>
      <name val="Gotham Narrow Book"/>
      <family val="0"/>
    </font>
    <font>
      <sz val="18"/>
      <color indexed="8"/>
      <name val="Gotham Narrow Book"/>
      <family val="0"/>
    </font>
    <font>
      <sz val="14"/>
      <color indexed="8"/>
      <name val="Gotham Narrow Book"/>
      <family val="0"/>
    </font>
    <font>
      <sz val="11"/>
      <color indexed="8"/>
      <name val="Gotham Narrow Book"/>
      <family val="0"/>
    </font>
    <font>
      <b/>
      <sz val="14"/>
      <color indexed="14"/>
      <name val="Gotham Narrow Book"/>
      <family val="0"/>
    </font>
    <font>
      <b/>
      <sz val="14"/>
      <color indexed="10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0"/>
      <name val="Calibri"/>
      <family val="2"/>
    </font>
    <font>
      <i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wrapText="1"/>
    </xf>
    <xf numFmtId="0" fontId="75" fillId="0" borderId="0" xfId="0" applyFont="1" applyBorder="1" applyAlignment="1">
      <alignment horizontal="center"/>
    </xf>
    <xf numFmtId="0" fontId="75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8" fillId="0" borderId="0" xfId="0" applyFont="1" applyFill="1" applyBorder="1" applyAlignment="1" applyProtection="1">
      <alignment wrapText="1"/>
      <protection/>
    </xf>
    <xf numFmtId="0" fontId="7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61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center" wrapText="1"/>
      <protection/>
    </xf>
    <xf numFmtId="0" fontId="61" fillId="34" borderId="11" xfId="0" applyFont="1" applyFill="1" applyBorder="1" applyAlignment="1" applyProtection="1">
      <alignment horizontal="center" wrapText="1"/>
      <protection/>
    </xf>
    <xf numFmtId="0" fontId="61" fillId="34" borderId="12" xfId="0" applyFont="1" applyFill="1" applyBorder="1" applyAlignment="1" applyProtection="1">
      <alignment horizontal="center" wrapTex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68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center" wrapText="1"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1" fillId="34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189" fontId="34" fillId="33" borderId="13" xfId="42" applyNumberFormat="1" applyFont="1" applyFill="1" applyBorder="1" applyAlignment="1" applyProtection="1">
      <alignment horizontal="center" vertical="center" wrapText="1"/>
      <protection/>
    </xf>
    <xf numFmtId="176" fontId="34" fillId="33" borderId="12" xfId="0" applyNumberFormat="1" applyFont="1" applyFill="1" applyBorder="1" applyAlignment="1" applyProtection="1">
      <alignment horizontal="center" wrapText="1"/>
      <protection/>
    </xf>
    <xf numFmtId="176" fontId="34" fillId="33" borderId="10" xfId="0" applyNumberFormat="1" applyFont="1" applyFill="1" applyBorder="1" applyAlignment="1" applyProtection="1">
      <alignment horizontal="center" wrapText="1"/>
      <protection/>
    </xf>
    <xf numFmtId="176" fontId="34" fillId="33" borderId="11" xfId="0" applyNumberFormat="1" applyFont="1" applyFill="1" applyBorder="1" applyAlignment="1" applyProtection="1">
      <alignment horizontal="center" wrapText="1"/>
      <protection/>
    </xf>
    <xf numFmtId="189" fontId="34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80" fillId="37" borderId="11" xfId="0" applyNumberFormat="1" applyFont="1" applyFill="1" applyBorder="1" applyAlignment="1">
      <alignment vertical="center"/>
    </xf>
    <xf numFmtId="189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0" fontId="75" fillId="0" borderId="14" xfId="0" applyFont="1" applyFill="1" applyBorder="1" applyAlignment="1">
      <alignment/>
    </xf>
    <xf numFmtId="192" fontId="34" fillId="33" borderId="13" xfId="42" applyNumberFormat="1" applyFont="1" applyFill="1" applyBorder="1" applyAlignment="1" applyProtection="1">
      <alignment horizontal="center" vertical="center" wrapText="1"/>
      <protection/>
    </xf>
    <xf numFmtId="192" fontId="34" fillId="33" borderId="11" xfId="42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/>
    </xf>
    <xf numFmtId="176" fontId="7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 wrapText="1"/>
    </xf>
    <xf numFmtId="176" fontId="82" fillId="0" borderId="16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176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76" fontId="72" fillId="0" borderId="11" xfId="0" applyNumberFormat="1" applyFont="1" applyBorder="1" applyAlignment="1">
      <alignment horizontal="center"/>
    </xf>
    <xf numFmtId="9" fontId="72" fillId="0" borderId="11" xfId="0" applyNumberFormat="1" applyFont="1" applyBorder="1" applyAlignment="1">
      <alignment horizontal="center"/>
    </xf>
    <xf numFmtId="0" fontId="72" fillId="0" borderId="11" xfId="0" applyFont="1" applyBorder="1" applyAlignment="1" quotePrefix="1">
      <alignment horizontal="center"/>
    </xf>
    <xf numFmtId="176" fontId="72" fillId="0" borderId="11" xfId="0" applyNumberFormat="1" applyFont="1" applyBorder="1" applyAlignment="1" quotePrefix="1">
      <alignment horizontal="center"/>
    </xf>
    <xf numFmtId="176" fontId="81" fillId="0" borderId="0" xfId="0" applyNumberFormat="1" applyFont="1" applyBorder="1" applyAlignment="1">
      <alignment/>
    </xf>
    <xf numFmtId="0" fontId="82" fillId="0" borderId="13" xfId="0" applyFont="1" applyBorder="1" applyAlignment="1">
      <alignment horizontal="center" vertical="center" wrapText="1"/>
    </xf>
    <xf numFmtId="0" fontId="72" fillId="0" borderId="0" xfId="59">
      <alignment/>
      <protection/>
    </xf>
    <xf numFmtId="0" fontId="4" fillId="0" borderId="0" xfId="59" applyFont="1" applyProtection="1">
      <alignment/>
      <protection/>
    </xf>
    <xf numFmtId="176" fontId="4" fillId="0" borderId="17" xfId="59" applyNumberFormat="1" applyFont="1" applyBorder="1" applyAlignment="1" applyProtection="1">
      <alignment horizontal="right" wrapText="1"/>
      <protection/>
    </xf>
    <xf numFmtId="177" fontId="4" fillId="0" borderId="17" xfId="59" applyNumberFormat="1" applyFont="1" applyBorder="1" applyAlignment="1" applyProtection="1">
      <alignment horizontal="right" wrapText="1"/>
      <protection/>
    </xf>
    <xf numFmtId="0" fontId="4" fillId="0" borderId="0" xfId="59" applyFont="1" applyAlignment="1" applyProtection="1">
      <alignment wrapText="1"/>
      <protection/>
    </xf>
    <xf numFmtId="176" fontId="4" fillId="33" borderId="17" xfId="59" applyNumberFormat="1" applyFont="1" applyFill="1" applyBorder="1" applyAlignment="1" applyProtection="1">
      <alignment horizontal="right" wrapText="1"/>
      <protection/>
    </xf>
    <xf numFmtId="0" fontId="75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76" fontId="76" fillId="33" borderId="11" xfId="0" applyNumberFormat="1" applyFont="1" applyFill="1" applyBorder="1" applyAlignment="1" applyProtection="1">
      <alignment horizontal="center" wrapText="1"/>
      <protection/>
    </xf>
    <xf numFmtId="0" fontId="76" fillId="0" borderId="0" xfId="0" applyFont="1" applyAlignment="1">
      <alignment/>
    </xf>
    <xf numFmtId="176" fontId="76" fillId="33" borderId="12" xfId="0" applyNumberFormat="1" applyFont="1" applyFill="1" applyBorder="1" applyAlignment="1" applyProtection="1">
      <alignment horizontal="center" wrapText="1"/>
      <protection/>
    </xf>
    <xf numFmtId="176" fontId="76" fillId="33" borderId="10" xfId="0" applyNumberFormat="1" applyFont="1" applyFill="1" applyBorder="1" applyAlignment="1" applyProtection="1">
      <alignment horizontal="center" wrapText="1"/>
      <protection/>
    </xf>
    <xf numFmtId="183" fontId="76" fillId="33" borderId="11" xfId="0" applyNumberFormat="1" applyFont="1" applyFill="1" applyBorder="1" applyAlignment="1">
      <alignment horizontal="center"/>
    </xf>
    <xf numFmtId="183" fontId="76" fillId="2" borderId="13" xfId="0" applyNumberFormat="1" applyFont="1" applyFill="1" applyBorder="1" applyAlignment="1">
      <alignment horizontal="center"/>
    </xf>
    <xf numFmtId="176" fontId="4" fillId="0" borderId="17" xfId="59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Alignment="1">
      <alignment/>
    </xf>
    <xf numFmtId="176" fontId="4" fillId="33" borderId="11" xfId="59" applyNumberFormat="1" applyFont="1" applyFill="1" applyBorder="1" applyAlignment="1" applyProtection="1">
      <alignment horizontal="right" wrapText="1"/>
      <protection/>
    </xf>
    <xf numFmtId="176" fontId="84" fillId="33" borderId="11" xfId="59" applyNumberFormat="1" applyFont="1" applyFill="1" applyBorder="1" applyAlignment="1" applyProtection="1">
      <alignment horizontal="right" wrapText="1"/>
      <protection/>
    </xf>
    <xf numFmtId="176" fontId="84" fillId="2" borderId="11" xfId="59" applyNumberFormat="1" applyFont="1" applyFill="1" applyBorder="1" applyAlignment="1" applyProtection="1">
      <alignment horizontal="right" wrapText="1"/>
      <protection/>
    </xf>
    <xf numFmtId="176" fontId="84" fillId="33" borderId="11" xfId="59" applyNumberFormat="1" applyFont="1" applyFill="1" applyBorder="1" applyAlignment="1" applyProtection="1">
      <alignment horizontal="center" wrapText="1"/>
      <protection/>
    </xf>
    <xf numFmtId="176" fontId="4" fillId="33" borderId="17" xfId="0" applyNumberFormat="1" applyFont="1" applyFill="1" applyBorder="1" applyAlignment="1" applyProtection="1">
      <alignment horizontal="right" wrapText="1"/>
      <protection/>
    </xf>
    <xf numFmtId="189" fontId="34" fillId="38" borderId="11" xfId="42" applyNumberFormat="1" applyFont="1" applyFill="1" applyBorder="1" applyAlignment="1" applyProtection="1">
      <alignment horizontal="center" vertical="center" wrapText="1"/>
      <protection/>
    </xf>
    <xf numFmtId="192" fontId="34" fillId="38" borderId="11" xfId="42" applyNumberFormat="1" applyFont="1" applyFill="1" applyBorder="1" applyAlignment="1" applyProtection="1">
      <alignment horizontal="center" vertical="center" wrapText="1"/>
      <protection/>
    </xf>
    <xf numFmtId="176" fontId="34" fillId="38" borderId="11" xfId="0" applyNumberFormat="1" applyFont="1" applyFill="1" applyBorder="1" applyAlignment="1" applyProtection="1">
      <alignment horizontal="center" wrapText="1"/>
      <protection/>
    </xf>
    <xf numFmtId="3" fontId="80" fillId="38" borderId="11" xfId="0" applyNumberFormat="1" applyFont="1" applyFill="1" applyBorder="1" applyAlignment="1">
      <alignment vertical="center"/>
    </xf>
    <xf numFmtId="189" fontId="34" fillId="18" borderId="11" xfId="42" applyNumberFormat="1" applyFont="1" applyFill="1" applyBorder="1" applyAlignment="1" applyProtection="1">
      <alignment horizontal="center" vertical="center" wrapText="1"/>
      <protection/>
    </xf>
    <xf numFmtId="192" fontId="34" fillId="18" borderId="11" xfId="42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 wrapText="1"/>
      <protection/>
    </xf>
    <xf numFmtId="177" fontId="4" fillId="19" borderId="17" xfId="0" applyNumberFormat="1" applyFont="1" applyFill="1" applyBorder="1" applyAlignment="1" applyProtection="1">
      <alignment horizontal="right" wrapText="1"/>
      <protection/>
    </xf>
    <xf numFmtId="177" fontId="2" fillId="19" borderId="17" xfId="0" applyNumberFormat="1" applyFont="1" applyFill="1" applyBorder="1" applyAlignment="1" applyProtection="1">
      <alignment horizontal="right" wrapText="1"/>
      <protection/>
    </xf>
    <xf numFmtId="176" fontId="0" fillId="0" borderId="0" xfId="0" applyNumberFormat="1" applyAlignment="1">
      <alignment/>
    </xf>
    <xf numFmtId="0" fontId="7" fillId="0" borderId="18" xfId="59" applyFont="1" applyBorder="1" applyAlignment="1" applyProtection="1">
      <alignment horizontal="center" vertical="center" wrapText="1"/>
      <protection/>
    </xf>
    <xf numFmtId="176" fontId="4" fillId="33" borderId="17" xfId="59" applyNumberFormat="1" applyFont="1" applyFill="1" applyBorder="1" applyAlignment="1" applyProtection="1">
      <alignment horizontal="right" wrapText="1"/>
      <protection/>
    </xf>
    <xf numFmtId="176" fontId="84" fillId="33" borderId="17" xfId="59" applyNumberFormat="1" applyFont="1" applyFill="1" applyBorder="1" applyAlignment="1" applyProtection="1">
      <alignment horizontal="right" wrapText="1"/>
      <protection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/>
    </xf>
    <xf numFmtId="176" fontId="34" fillId="33" borderId="13" xfId="0" applyNumberFormat="1" applyFont="1" applyFill="1" applyBorder="1" applyAlignment="1" applyProtection="1">
      <alignment horizontal="center" vertical="center" wrapText="1"/>
      <protection/>
    </xf>
    <xf numFmtId="176" fontId="76" fillId="38" borderId="11" xfId="0" applyNumberFormat="1" applyFont="1" applyFill="1" applyBorder="1" applyAlignment="1">
      <alignment horizontal="center"/>
    </xf>
    <xf numFmtId="3" fontId="0" fillId="37" borderId="11" xfId="42" applyNumberFormat="1" applyFont="1" applyFill="1" applyBorder="1" applyAlignment="1">
      <alignment horizontal="center"/>
    </xf>
    <xf numFmtId="3" fontId="0" fillId="37" borderId="13" xfId="42" applyNumberFormat="1" applyFont="1" applyFill="1" applyBorder="1" applyAlignment="1">
      <alignment horizontal="center"/>
    </xf>
    <xf numFmtId="3" fontId="0" fillId="38" borderId="11" xfId="42" applyNumberFormat="1" applyFont="1" applyFill="1" applyBorder="1" applyAlignment="1">
      <alignment/>
    </xf>
    <xf numFmtId="0" fontId="61" fillId="34" borderId="0" xfId="0" applyFont="1" applyFill="1" applyBorder="1" applyAlignment="1">
      <alignment horizontal="center"/>
    </xf>
    <xf numFmtId="177" fontId="0" fillId="19" borderId="0" xfId="0" applyNumberFormat="1" applyFill="1" applyAlignment="1">
      <alignment/>
    </xf>
    <xf numFmtId="176" fontId="84" fillId="0" borderId="17" xfId="59" applyNumberFormat="1" applyFont="1" applyBorder="1" applyAlignment="1" applyProtection="1">
      <alignment horizontal="right" wrapText="1"/>
      <protection/>
    </xf>
    <xf numFmtId="0" fontId="61" fillId="34" borderId="19" xfId="0" applyFont="1" applyFill="1" applyBorder="1" applyAlignment="1" applyProtection="1">
      <alignment horizontal="center" wrapText="1"/>
      <protection/>
    </xf>
    <xf numFmtId="176" fontId="4" fillId="17" borderId="17" xfId="59" applyNumberFormat="1" applyFont="1" applyFill="1" applyBorder="1" applyAlignment="1" applyProtection="1">
      <alignment horizontal="center" wrapText="1"/>
      <protection/>
    </xf>
    <xf numFmtId="189" fontId="34" fillId="17" borderId="11" xfId="42" applyNumberFormat="1" applyFont="1" applyFill="1" applyBorder="1" applyAlignment="1" applyProtection="1">
      <alignment horizontal="center" vertical="center" wrapText="1"/>
      <protection/>
    </xf>
    <xf numFmtId="192" fontId="34" fillId="17" borderId="11" xfId="42" applyNumberFormat="1" applyFont="1" applyFill="1" applyBorder="1" applyAlignment="1" applyProtection="1">
      <alignment horizontal="center" vertical="center" wrapText="1"/>
      <protection/>
    </xf>
    <xf numFmtId="176" fontId="0" fillId="17" borderId="0" xfId="0" applyNumberFormat="1" applyFill="1" applyAlignment="1">
      <alignment horizontal="center"/>
    </xf>
    <xf numFmtId="189" fontId="0" fillId="17" borderId="20" xfId="42" applyNumberFormat="1" applyFont="1" applyFill="1" applyBorder="1" applyAlignment="1">
      <alignment horizontal="center"/>
    </xf>
    <xf numFmtId="3" fontId="80" fillId="17" borderId="20" xfId="0" applyNumberFormat="1" applyFont="1" applyFill="1" applyBorder="1" applyAlignment="1">
      <alignment vertical="center"/>
    </xf>
    <xf numFmtId="0" fontId="0" fillId="17" borderId="0" xfId="0" applyFill="1" applyAlignment="1">
      <alignment/>
    </xf>
    <xf numFmtId="0" fontId="61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89" fontId="0" fillId="0" borderId="0" xfId="42" applyNumberFormat="1" applyFont="1" applyAlignment="1">
      <alignment/>
    </xf>
    <xf numFmtId="3" fontId="80" fillId="37" borderId="20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 applyProtection="1">
      <alignment horizontal="right" wrapText="1"/>
      <protection/>
    </xf>
    <xf numFmtId="177" fontId="4" fillId="19" borderId="0" xfId="0" applyNumberFormat="1" applyFont="1" applyFill="1" applyBorder="1" applyAlignment="1" applyProtection="1">
      <alignment horizontal="right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75" fillId="33" borderId="21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75" fillId="33" borderId="2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85" fillId="34" borderId="10" xfId="53" applyFont="1" applyFill="1" applyBorder="1" applyAlignment="1" applyProtection="1">
      <alignment horizontal="center" vertical="center" wrapText="1"/>
      <protection/>
    </xf>
    <xf numFmtId="0" fontId="85" fillId="34" borderId="11" xfId="53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75" fillId="0" borderId="0" xfId="0" applyNumberFormat="1" applyFont="1" applyFill="1" applyBorder="1" applyAlignment="1">
      <alignment horizontal="center" vertical="center"/>
    </xf>
    <xf numFmtId="185" fontId="75" fillId="0" borderId="0" xfId="4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right" wrapText="1"/>
    </xf>
    <xf numFmtId="0" fontId="72" fillId="0" borderId="14" xfId="0" applyFont="1" applyBorder="1" applyAlignment="1">
      <alignment horizontal="right" wrapText="1"/>
    </xf>
    <xf numFmtId="0" fontId="72" fillId="0" borderId="22" xfId="0" applyFont="1" applyBorder="1" applyAlignment="1">
      <alignment horizontal="right" wrapText="1"/>
    </xf>
    <xf numFmtId="0" fontId="83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" fillId="0" borderId="0" xfId="59" applyFont="1" applyAlignment="1" applyProtection="1">
      <alignment horizontal="center" wrapText="1"/>
      <protection/>
    </xf>
    <xf numFmtId="0" fontId="4" fillId="0" borderId="29" xfId="59" applyFont="1" applyBorder="1" applyAlignment="1" applyProtection="1">
      <alignment horizontal="center" wrapText="1"/>
      <protection/>
    </xf>
    <xf numFmtId="0" fontId="7" fillId="0" borderId="30" xfId="59" applyFont="1" applyBorder="1" applyAlignment="1" applyProtection="1">
      <alignment horizontal="center" vertical="center" wrapText="1"/>
      <protection/>
    </xf>
    <xf numFmtId="0" fontId="7" fillId="0" borderId="31" xfId="59" applyFont="1" applyBorder="1" applyAlignment="1" applyProtection="1">
      <alignment horizontal="center" vertical="center" wrapText="1"/>
      <protection/>
    </xf>
    <xf numFmtId="0" fontId="7" fillId="0" borderId="18" xfId="59" applyFont="1" applyBorder="1" applyAlignment="1" applyProtection="1">
      <alignment horizontal="center" vertical="center" wrapText="1"/>
      <protection/>
    </xf>
    <xf numFmtId="0" fontId="7" fillId="0" borderId="32" xfId="59" applyFont="1" applyBorder="1" applyAlignment="1" applyProtection="1">
      <alignment horizontal="center" vertical="center" wrapText="1"/>
      <protection/>
    </xf>
    <xf numFmtId="0" fontId="7" fillId="0" borderId="33" xfId="59" applyFont="1" applyBorder="1" applyAlignment="1" applyProtection="1">
      <alignment horizontal="center" vertical="center" wrapText="1"/>
      <protection/>
    </xf>
    <xf numFmtId="0" fontId="7" fillId="0" borderId="34" xfId="59" applyFont="1" applyBorder="1" applyAlignment="1" applyProtection="1">
      <alignment horizontal="center" vertical="center" wrapText="1"/>
      <protection/>
    </xf>
    <xf numFmtId="0" fontId="7" fillId="0" borderId="35" xfId="59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825"/>
          <c:w val="0.912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0D70BD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0D70BD">
                  <a:alpha val="55000"/>
                </a:srgbClr>
              </a:solidFill>
              <a:ln w="3175">
                <a:noFill/>
              </a:ln>
            </c:spPr>
          </c:dPt>
          <c:cat>
            <c:strRef>
              <c:f>'Data Calculations'!$B$4:$B$74</c:f>
              <c:strCache>
                <c:ptCount val="71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2015(p)</c:v>
                </c:pt>
              </c:strCache>
            </c:strRef>
          </c:cat>
          <c:val>
            <c:numRef>
              <c:f>'Data Calculations (tad)'!$H$4:$H$74</c:f>
              <c:numCache>
                <c:ptCount val="71"/>
                <c:pt idx="0">
                  <c:v>8621.81973275835</c:v>
                </c:pt>
                <c:pt idx="1">
                  <c:v>5038.657591509708</c:v>
                </c:pt>
                <c:pt idx="2">
                  <c:v>2763.632553318158</c:v>
                </c:pt>
                <c:pt idx="3">
                  <c:v>2214.2968227251595</c:v>
                </c:pt>
                <c:pt idx="4">
                  <c:v>2936.943330098268</c:v>
                </c:pt>
                <c:pt idx="5">
                  <c:v>3014.828232655194</c:v>
                </c:pt>
                <c:pt idx="6">
                  <c:v>3165.8719124723566</c:v>
                </c:pt>
                <c:pt idx="7">
                  <c:v>4644.41607657415</c:v>
                </c:pt>
                <c:pt idx="8">
                  <c:v>4777.6637985186335</c:v>
                </c:pt>
                <c:pt idx="9">
                  <c:v>4228.4794890301755</c:v>
                </c:pt>
                <c:pt idx="10">
                  <c:v>3879.224445080559</c:v>
                </c:pt>
                <c:pt idx="11">
                  <c:v>3769.9200030426387</c:v>
                </c:pt>
                <c:pt idx="12">
                  <c:v>3832.120837277069</c:v>
                </c:pt>
                <c:pt idx="13">
                  <c:v>3826.224228878213</c:v>
                </c:pt>
                <c:pt idx="14">
                  <c:v>4042.2447800945615</c:v>
                </c:pt>
                <c:pt idx="15">
                  <c:v>3923.668651447114</c:v>
                </c:pt>
                <c:pt idx="16">
                  <c:v>4001.3902694243557</c:v>
                </c:pt>
                <c:pt idx="17">
                  <c:v>4304.360456604083</c:v>
                </c:pt>
                <c:pt idx="18">
                  <c:v>4244.998200014443</c:v>
                </c:pt>
                <c:pt idx="19">
                  <c:v>4384.287760714524</c:v>
                </c:pt>
                <c:pt idx="20">
                  <c:v>4254.766189125768</c:v>
                </c:pt>
                <c:pt idx="21">
                  <c:v>4656.7182553880375</c:v>
                </c:pt>
                <c:pt idx="22">
                  <c:v>5274.783042984642</c:v>
                </c:pt>
                <c:pt idx="23">
                  <c:v>5695.648062052684</c:v>
                </c:pt>
                <c:pt idx="24">
                  <c:v>5471.081909345278</c:v>
                </c:pt>
                <c:pt idx="25">
                  <c:v>5451.38036862874</c:v>
                </c:pt>
                <c:pt idx="26">
                  <c:v>5408.361885890733</c:v>
                </c:pt>
                <c:pt idx="27">
                  <c:v>5506.244307484154</c:v>
                </c:pt>
                <c:pt idx="28">
                  <c:v>5549.544356523083</c:v>
                </c:pt>
                <c:pt idx="29">
                  <c:v>5567.3965496317705</c:v>
                </c:pt>
                <c:pt idx="30">
                  <c:v>6191.590613862759</c:v>
                </c:pt>
                <c:pt idx="31">
                  <c:v>6405.541692042543</c:v>
                </c:pt>
                <c:pt idx="32">
                  <c:v>6505.923508986542</c:v>
                </c:pt>
                <c:pt idx="33">
                  <c:v>6788.521474107372</c:v>
                </c:pt>
                <c:pt idx="34">
                  <c:v>6794.80908639244</c:v>
                </c:pt>
                <c:pt idx="35">
                  <c:v>7123.338506162418</c:v>
                </c:pt>
                <c:pt idx="36">
                  <c:v>7287.790242135298</c:v>
                </c:pt>
                <c:pt idx="37">
                  <c:v>7381.21474444004</c:v>
                </c:pt>
                <c:pt idx="38">
                  <c:v>7557.757135258997</c:v>
                </c:pt>
                <c:pt idx="39">
                  <c:v>7564.578302187216</c:v>
                </c:pt>
                <c:pt idx="40">
                  <c:v>8065.26620054338</c:v>
                </c:pt>
                <c:pt idx="41">
                  <c:v>8146.096762255467</c:v>
                </c:pt>
                <c:pt idx="42">
                  <c:v>7960.891277665428</c:v>
                </c:pt>
                <c:pt idx="43">
                  <c:v>8091.85175249233</c:v>
                </c:pt>
                <c:pt idx="44">
                  <c:v>8295.279107621163</c:v>
                </c:pt>
                <c:pt idx="45">
                  <c:v>8728.069518755054</c:v>
                </c:pt>
                <c:pt idx="46">
                  <c:v>8720.94247387318</c:v>
                </c:pt>
                <c:pt idx="47">
                  <c:v>8676.891146324524</c:v>
                </c:pt>
                <c:pt idx="48">
                  <c:v>8507.446237502789</c:v>
                </c:pt>
                <c:pt idx="49">
                  <c:v>8579.437228276782</c:v>
                </c:pt>
                <c:pt idx="50">
                  <c:v>8562.99521355581</c:v>
                </c:pt>
                <c:pt idx="51">
                  <c:v>8550.518958782759</c:v>
                </c:pt>
                <c:pt idx="52">
                  <c:v>8518.190836580954</c:v>
                </c:pt>
                <c:pt idx="53">
                  <c:v>8634.43112745448</c:v>
                </c:pt>
                <c:pt idx="54">
                  <c:v>8701.487564058647</c:v>
                </c:pt>
                <c:pt idx="55">
                  <c:v>8632.64062139431</c:v>
                </c:pt>
                <c:pt idx="56">
                  <c:v>8665.202010372266</c:v>
                </c:pt>
                <c:pt idx="57">
                  <c:v>9111.824412855169</c:v>
                </c:pt>
                <c:pt idx="58">
                  <c:v>9439.634814175663</c:v>
                </c:pt>
                <c:pt idx="59">
                  <c:v>9667.239463166237</c:v>
                </c:pt>
                <c:pt idx="60">
                  <c:v>9979.357520752372</c:v>
                </c:pt>
                <c:pt idx="61">
                  <c:v>10261.323593704701</c:v>
                </c:pt>
                <c:pt idx="62">
                  <c:v>10172.099107376296</c:v>
                </c:pt>
                <c:pt idx="63">
                  <c:v>10644.138003872578</c:v>
                </c:pt>
                <c:pt idx="64">
                  <c:v>12421.68471649872</c:v>
                </c:pt>
                <c:pt idx="65">
                  <c:v>11935.204767385214</c:v>
                </c:pt>
                <c:pt idx="66">
                  <c:v>12110.8883407192</c:v>
                </c:pt>
                <c:pt idx="67">
                  <c:v>11584.420508957804</c:v>
                </c:pt>
                <c:pt idx="68">
                  <c:v>11060.53895502176</c:v>
                </c:pt>
                <c:pt idx="69">
                  <c:v>10969.511717219219</c:v>
                </c:pt>
                <c:pt idx="70">
                  <c:v>11921.993611640195</c:v>
                </c:pt>
              </c:numCache>
            </c:numRef>
          </c:val>
        </c:ser>
        <c:overlap val="30"/>
        <c:gapWidth val="70"/>
        <c:axId val="57483199"/>
        <c:axId val="47586744"/>
      </c:bar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6744"/>
        <c:crosses val="autoZero"/>
        <c:auto val="1"/>
        <c:lblOffset val="50"/>
        <c:tickLblSkip val="7"/>
        <c:noMultiLvlLbl val="0"/>
      </c:catAx>
      <c:valAx>
        <c:axId val="475867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6"/>
          <c:w val="0.92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768AA7">
                  <a:alpha val="55000"/>
                </a:srgbClr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Calculations'!$K$4:$K$74</c:f>
              <c:strCache>
                <c:ptCount val="7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</c:strCache>
            </c:strRef>
          </c:cat>
          <c:val>
            <c:numRef>
              <c:f>'Data Calculations'!$F$4:$F$73</c:f>
              <c:numCache>
                <c:ptCount val="70"/>
                <c:pt idx="0">
                  <c:v>1.113</c:v>
                </c:pt>
                <c:pt idx="1">
                  <c:v>0.6575</c:v>
                </c:pt>
                <c:pt idx="2">
                  <c:v>0.3674</c:v>
                </c:pt>
                <c:pt idx="3">
                  <c:v>0.29910000000000003</c:v>
                </c:pt>
                <c:pt idx="4">
                  <c:v>0.4045</c:v>
                </c:pt>
                <c:pt idx="5">
                  <c:v>0.42310000000000003</c:v>
                </c:pt>
                <c:pt idx="6">
                  <c:v>0.45239999999999997</c:v>
                </c:pt>
                <c:pt idx="7">
                  <c:v>0.6748</c:v>
                </c:pt>
                <c:pt idx="8">
                  <c:v>0.7059</c:v>
                </c:pt>
                <c:pt idx="9">
                  <c:v>0.6355</c:v>
                </c:pt>
                <c:pt idx="10">
                  <c:v>0.5941000000000001</c:v>
                </c:pt>
                <c:pt idx="11">
                  <c:v>0.5877</c:v>
                </c:pt>
                <c:pt idx="12">
                  <c:v>0.6078</c:v>
                </c:pt>
                <c:pt idx="13">
                  <c:v>0.6173</c:v>
                </c:pt>
                <c:pt idx="14">
                  <c:v>0.6631</c:v>
                </c:pt>
                <c:pt idx="15">
                  <c:v>0.6537999999999999</c:v>
                </c:pt>
                <c:pt idx="16">
                  <c:v>0.6782</c:v>
                </c:pt>
                <c:pt idx="17">
                  <c:v>0.7407999999999999</c:v>
                </c:pt>
                <c:pt idx="18">
                  <c:v>0.7411</c:v>
                </c:pt>
                <c:pt idx="19">
                  <c:v>0.7762</c:v>
                </c:pt>
                <c:pt idx="20">
                  <c:v>0.7627999999999999</c:v>
                </c:pt>
                <c:pt idx="21">
                  <c:v>0.8445</c:v>
                </c:pt>
                <c:pt idx="22">
                  <c:v>0.9666</c:v>
                </c:pt>
                <c:pt idx="23">
                  <c:v>1.0547</c:v>
                </c:pt>
                <c:pt idx="24">
                  <c:v>1.0231000000000001</c:v>
                </c:pt>
                <c:pt idx="25">
                  <c:v>1.0314</c:v>
                </c:pt>
                <c:pt idx="26">
                  <c:v>1.0358</c:v>
                </c:pt>
                <c:pt idx="27">
                  <c:v>1.066</c:v>
                </c:pt>
                <c:pt idx="28">
                  <c:v>1.0848</c:v>
                </c:pt>
                <c:pt idx="29">
                  <c:v>1.0980999999999999</c:v>
                </c:pt>
                <c:pt idx="30">
                  <c:v>1.2335999999999998</c:v>
                </c:pt>
                <c:pt idx="31">
                  <c:v>1.2883</c:v>
                </c:pt>
                <c:pt idx="32">
                  <c:v>1.3217999999999999</c:v>
                </c:pt>
                <c:pt idx="33">
                  <c:v>1.3939000000000001</c:v>
                </c:pt>
                <c:pt idx="34">
                  <c:v>1.4107</c:v>
                </c:pt>
                <c:pt idx="35">
                  <c:v>1.4964000000000002</c:v>
                </c:pt>
                <c:pt idx="36">
                  <c:v>1.546</c:v>
                </c:pt>
                <c:pt idx="37">
                  <c:v>1.581</c:v>
                </c:pt>
                <c:pt idx="38">
                  <c:v>1.6334000000000002</c:v>
                </c:pt>
                <c:pt idx="39">
                  <c:v>1.6492</c:v>
                </c:pt>
                <c:pt idx="40">
                  <c:v>1.7742</c:v>
                </c:pt>
                <c:pt idx="41">
                  <c:v>1.8083</c:v>
                </c:pt>
                <c:pt idx="42">
                  <c:v>1.783</c:v>
                </c:pt>
                <c:pt idx="43">
                  <c:v>1.8289000000000002</c:v>
                </c:pt>
                <c:pt idx="44">
                  <c:v>1.8927</c:v>
                </c:pt>
                <c:pt idx="45">
                  <c:v>2.0125</c:v>
                </c:pt>
                <c:pt idx="46">
                  <c:v>2.0326</c:v>
                </c:pt>
                <c:pt idx="47">
                  <c:v>2.0443</c:v>
                </c:pt>
                <c:pt idx="48">
                  <c:v>2.0256</c:v>
                </c:pt>
                <c:pt idx="49">
                  <c:v>2.0625999999999998</c:v>
                </c:pt>
                <c:pt idx="50">
                  <c:v>2.0781</c:v>
                </c:pt>
                <c:pt idx="51">
                  <c:v>2.094</c:v>
                </c:pt>
                <c:pt idx="52">
                  <c:v>2.1062</c:v>
                </c:pt>
                <c:pt idx="53">
                  <c:v>2.1544</c:v>
                </c:pt>
                <c:pt idx="54">
                  <c:v>2.1908000000000003</c:v>
                </c:pt>
                <c:pt idx="55">
                  <c:v>2.2469</c:v>
                </c:pt>
                <c:pt idx="56">
                  <c:v>2.2786999999999997</c:v>
                </c:pt>
                <c:pt idx="57">
                  <c:v>2.419</c:v>
                </c:pt>
                <c:pt idx="58">
                  <c:v>2.528</c:v>
                </c:pt>
                <c:pt idx="59">
                  <c:v>2.6132</c:v>
                </c:pt>
                <c:pt idx="60">
                  <c:v>2.7224</c:v>
                </c:pt>
                <c:pt idx="61">
                  <c:v>2.8263000000000003</c:v>
                </c:pt>
                <c:pt idx="62">
                  <c:v>2.8297</c:v>
                </c:pt>
                <c:pt idx="63">
                  <c:v>2.9885</c:v>
                </c:pt>
                <c:pt idx="64">
                  <c:v>3.5176999999999996</c:v>
                </c:pt>
                <c:pt idx="65">
                  <c:v>3.4168000000000003</c:v>
                </c:pt>
                <c:pt idx="66">
                  <c:v>3.4924</c:v>
                </c:pt>
                <c:pt idx="67">
                  <c:v>3.3651999999999997</c:v>
                </c:pt>
                <c:pt idx="68">
                  <c:v>3.234</c:v>
                </c:pt>
                <c:pt idx="69">
                  <c:v>3.0002767272391844</c:v>
                </c:pt>
              </c:numCache>
            </c:numRef>
          </c:val>
        </c:ser>
        <c:overlap val="30"/>
        <c:gapWidth val="70"/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29321026"/>
        <c:crosses val="autoZero"/>
        <c:auto val="1"/>
        <c:lblOffset val="100"/>
        <c:tickLblSkip val="5"/>
        <c:noMultiLvlLbl val="0"/>
      </c:catAx>
      <c:valAx>
        <c:axId val="2932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751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7"/>
  </sheetPr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20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0.89775</cdr:y>
    </cdr:from>
    <cdr:to>
      <cdr:x>0.9985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5734050"/>
          <a:ext cx="6581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Data Note: All figures use real 2014 dollars.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Source: Office of Management and Budget, US Census Bureau, and the Congressional Budget Office.
</a:t>
          </a:r>
          <a:r>
            <a:rPr lang="en-US" cap="none" sz="1000" b="0" i="0" u="none" baseline="0">
              <a:solidFill>
                <a:srgbClr val="000000"/>
              </a:solidFill>
              <a:latin typeface="Gotham Narrow Light"/>
              <a:ea typeface="Gotham Narrow Light"/>
              <a:cs typeface="Gotham Narrow Light"/>
            </a:rPr>
            <a:t>Produced by Veronique de Rugy and Rizqi Rachmat, Mercatus Center at George Mason University. November 12, 2014.</a:t>
          </a:r>
        </a:p>
      </cdr:txBody>
    </cdr:sp>
  </cdr:relSizeAnchor>
  <cdr:relSizeAnchor xmlns:cdr="http://schemas.openxmlformats.org/drawingml/2006/chartDrawing">
    <cdr:from>
      <cdr:x>0.49875</cdr:x>
      <cdr:y>0.3115</cdr:y>
    </cdr:from>
    <cdr:to>
      <cdr:x>0.6615</cdr:x>
      <cdr:y>0.42025</cdr:y>
    </cdr:to>
    <cdr:sp>
      <cdr:nvSpPr>
        <cdr:cNvPr id="2" name="TextBox 20"/>
        <cdr:cNvSpPr txBox="1">
          <a:spLocks noChangeArrowheads="1"/>
        </cdr:cNvSpPr>
      </cdr:nvSpPr>
      <cdr:spPr>
        <a:xfrm>
          <a:off x="4362450" y="1990725"/>
          <a:ext cx="14287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0.54575</cdr:x>
      <cdr:y>0.231</cdr:y>
    </cdr:from>
    <cdr:to>
      <cdr:x>0.70975</cdr:x>
      <cdr:y>0.33175</cdr:y>
    </cdr:to>
    <cdr:sp>
      <cdr:nvSpPr>
        <cdr:cNvPr id="3" name="TextBox 21"/>
        <cdr:cNvSpPr txBox="1">
          <a:spLocks noChangeArrowheads="1"/>
        </cdr:cNvSpPr>
      </cdr:nvSpPr>
      <cdr:spPr>
        <a:xfrm>
          <a:off x="4781550" y="1476375"/>
          <a:ext cx="14382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Reagan</a:t>
          </a:r>
        </a:p>
      </cdr:txBody>
    </cdr:sp>
  </cdr:relSizeAnchor>
  <cdr:relSizeAnchor xmlns:cdr="http://schemas.openxmlformats.org/drawingml/2006/chartDrawing">
    <cdr:from>
      <cdr:x>0.636</cdr:x>
      <cdr:y>0.212</cdr:y>
    </cdr:from>
    <cdr:to>
      <cdr:x>0.79675</cdr:x>
      <cdr:y>0.30175</cdr:y>
    </cdr:to>
    <cdr:sp>
      <cdr:nvSpPr>
        <cdr:cNvPr id="4" name="TextBox 22"/>
        <cdr:cNvSpPr txBox="1">
          <a:spLocks noChangeArrowheads="1"/>
        </cdr:cNvSpPr>
      </cdr:nvSpPr>
      <cdr:spPr>
        <a:xfrm>
          <a:off x="5572125" y="1352550"/>
          <a:ext cx="1409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H. W. Bush</a:t>
          </a:r>
        </a:p>
      </cdr:txBody>
    </cdr:sp>
  </cdr:relSizeAnchor>
  <cdr:relSizeAnchor xmlns:cdr="http://schemas.openxmlformats.org/drawingml/2006/chartDrawing">
    <cdr:from>
      <cdr:x>0.68775</cdr:x>
      <cdr:y>0.2225</cdr:y>
    </cdr:from>
    <cdr:to>
      <cdr:x>0.852</cdr:x>
      <cdr:y>0.3325</cdr:y>
    </cdr:to>
    <cdr:sp>
      <cdr:nvSpPr>
        <cdr:cNvPr id="5" name="TextBox 23"/>
        <cdr:cNvSpPr txBox="1">
          <a:spLocks noChangeArrowheads="1"/>
        </cdr:cNvSpPr>
      </cdr:nvSpPr>
      <cdr:spPr>
        <a:xfrm>
          <a:off x="6019800" y="1419225"/>
          <a:ext cx="14382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Clinton</a:t>
          </a:r>
        </a:p>
      </cdr:txBody>
    </cdr:sp>
  </cdr:relSizeAnchor>
  <cdr:relSizeAnchor xmlns:cdr="http://schemas.openxmlformats.org/drawingml/2006/chartDrawing">
    <cdr:from>
      <cdr:x>0.1295</cdr:x>
      <cdr:y>0.27725</cdr:y>
    </cdr:from>
    <cdr:to>
      <cdr:x>0.29775</cdr:x>
      <cdr:y>0.33675</cdr:y>
    </cdr:to>
    <cdr:sp>
      <cdr:nvSpPr>
        <cdr:cNvPr id="6" name="TextBox 47"/>
        <cdr:cNvSpPr txBox="1">
          <a:spLocks noChangeArrowheads="1"/>
        </cdr:cNvSpPr>
      </cdr:nvSpPr>
      <cdr:spPr>
        <a:xfrm>
          <a:off x="1133475" y="1771650"/>
          <a:ext cx="1476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0.13675</cdr:x>
      <cdr:y>0.411</cdr:y>
    </cdr:from>
    <cdr:to>
      <cdr:x>0.29925</cdr:x>
      <cdr:y>0.54</cdr:y>
    </cdr:to>
    <cdr:sp>
      <cdr:nvSpPr>
        <cdr:cNvPr id="7" name="TextBox 48"/>
        <cdr:cNvSpPr txBox="1">
          <a:spLocks noChangeArrowheads="1"/>
        </cdr:cNvSpPr>
      </cdr:nvSpPr>
      <cdr:spPr>
        <a:xfrm>
          <a:off x="1190625" y="2619375"/>
          <a:ext cx="14287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Truman</a:t>
          </a:r>
        </a:p>
      </cdr:txBody>
    </cdr:sp>
  </cdr:relSizeAnchor>
  <cdr:relSizeAnchor xmlns:cdr="http://schemas.openxmlformats.org/drawingml/2006/chartDrawing">
    <cdr:from>
      <cdr:x>0.22225</cdr:x>
      <cdr:y>0.4495</cdr:y>
    </cdr:from>
    <cdr:to>
      <cdr:x>0.3395</cdr:x>
      <cdr:y>0.56175</cdr:y>
    </cdr:to>
    <cdr:sp>
      <cdr:nvSpPr>
        <cdr:cNvPr id="8" name="TextBox 50"/>
        <cdr:cNvSpPr txBox="1">
          <a:spLocks noChangeArrowheads="1"/>
        </cdr:cNvSpPr>
      </cdr:nvSpPr>
      <cdr:spPr>
        <a:xfrm>
          <a:off x="1943100" y="2867025"/>
          <a:ext cx="10287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Eisenhower</a:t>
          </a:r>
        </a:p>
      </cdr:txBody>
    </cdr:sp>
  </cdr:relSizeAnchor>
  <cdr:relSizeAnchor xmlns:cdr="http://schemas.openxmlformats.org/drawingml/2006/chartDrawing">
    <cdr:from>
      <cdr:x>0.2945</cdr:x>
      <cdr:y>0.39275</cdr:y>
    </cdr:from>
    <cdr:to>
      <cdr:x>0.45625</cdr:x>
      <cdr:y>0.49025</cdr:y>
    </cdr:to>
    <cdr:sp>
      <cdr:nvSpPr>
        <cdr:cNvPr id="9" name="TextBox 53"/>
        <cdr:cNvSpPr txBox="1">
          <a:spLocks noChangeArrowheads="1"/>
        </cdr:cNvSpPr>
      </cdr:nvSpPr>
      <cdr:spPr>
        <a:xfrm>
          <a:off x="2571750" y="2505075"/>
          <a:ext cx="1419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Kennedy</a:t>
          </a:r>
        </a:p>
      </cdr:txBody>
    </cdr:sp>
  </cdr:relSizeAnchor>
  <cdr:relSizeAnchor xmlns:cdr="http://schemas.openxmlformats.org/drawingml/2006/chartDrawing">
    <cdr:from>
      <cdr:x>0.32225</cdr:x>
      <cdr:y>0.3255</cdr:y>
    </cdr:from>
    <cdr:to>
      <cdr:x>0.48325</cdr:x>
      <cdr:y>0.41175</cdr:y>
    </cdr:to>
    <cdr:sp>
      <cdr:nvSpPr>
        <cdr:cNvPr id="10" name="TextBox 54"/>
        <cdr:cNvSpPr txBox="1">
          <a:spLocks noChangeArrowheads="1"/>
        </cdr:cNvSpPr>
      </cdr:nvSpPr>
      <cdr:spPr>
        <a:xfrm>
          <a:off x="2819400" y="2076450"/>
          <a:ext cx="1409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Johnson</a:t>
          </a:r>
        </a:p>
      </cdr:txBody>
    </cdr:sp>
  </cdr:relSizeAnchor>
  <cdr:relSizeAnchor xmlns:cdr="http://schemas.openxmlformats.org/drawingml/2006/chartDrawing">
    <cdr:from>
      <cdr:x>0.406</cdr:x>
      <cdr:y>0.355</cdr:y>
    </cdr:from>
    <cdr:to>
      <cdr:x>0.5645</cdr:x>
      <cdr:y>0.458</cdr:y>
    </cdr:to>
    <cdr:sp>
      <cdr:nvSpPr>
        <cdr:cNvPr id="11" name="TextBox 55"/>
        <cdr:cNvSpPr txBox="1">
          <a:spLocks noChangeArrowheads="1"/>
        </cdr:cNvSpPr>
      </cdr:nvSpPr>
      <cdr:spPr>
        <a:xfrm>
          <a:off x="3552825" y="2266950"/>
          <a:ext cx="1390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Nixon</a:t>
          </a:r>
        </a:p>
      </cdr:txBody>
    </cdr:sp>
  </cdr:relSizeAnchor>
  <cdr:relSizeAnchor xmlns:cdr="http://schemas.openxmlformats.org/drawingml/2006/chartDrawing">
    <cdr:from>
      <cdr:x>0.45275</cdr:x>
      <cdr:y>0.31425</cdr:y>
    </cdr:from>
    <cdr:to>
      <cdr:x>0.6145</cdr:x>
      <cdr:y>0.402</cdr:y>
    </cdr:to>
    <cdr:sp>
      <cdr:nvSpPr>
        <cdr:cNvPr id="12" name="TextBox 56"/>
        <cdr:cNvSpPr txBox="1">
          <a:spLocks noChangeArrowheads="1"/>
        </cdr:cNvSpPr>
      </cdr:nvSpPr>
      <cdr:spPr>
        <a:xfrm>
          <a:off x="3962400" y="2000250"/>
          <a:ext cx="1419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Light"/>
              <a:ea typeface="Gotham Narrow Light"/>
              <a:cs typeface="Gotham Narrow Light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Light"/>
              <a:ea typeface="Gotham Narrow Light"/>
              <a:cs typeface="Gotham Narrow Light"/>
            </a:rPr>
            <a:t>Ford</a:t>
          </a:r>
        </a:p>
      </cdr:txBody>
    </cdr:sp>
  </cdr:relSizeAnchor>
  <cdr:relSizeAnchor xmlns:cdr="http://schemas.openxmlformats.org/drawingml/2006/chartDrawing">
    <cdr:from>
      <cdr:x>0.778</cdr:x>
      <cdr:y>0.221</cdr:y>
    </cdr:from>
    <cdr:to>
      <cdr:x>0.961</cdr:x>
      <cdr:y>0.29125</cdr:y>
    </cdr:to>
    <cdr:sp>
      <cdr:nvSpPr>
        <cdr:cNvPr id="13" name="TextBox 24"/>
        <cdr:cNvSpPr txBox="1">
          <a:spLocks noChangeArrowheads="1"/>
        </cdr:cNvSpPr>
      </cdr:nvSpPr>
      <cdr:spPr>
        <a:xfrm>
          <a:off x="6810375" y="140970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0.87575</cdr:x>
      <cdr:y>0.102</cdr:y>
    </cdr:from>
    <cdr:to>
      <cdr:x>0.95275</cdr:x>
      <cdr:y>0.20425</cdr:y>
    </cdr:to>
    <cdr:sp>
      <cdr:nvSpPr>
        <cdr:cNvPr id="14" name="TextBox 25"/>
        <cdr:cNvSpPr txBox="1">
          <a:spLocks noChangeArrowheads="1"/>
        </cdr:cNvSpPr>
      </cdr:nvSpPr>
      <cdr:spPr>
        <a:xfrm>
          <a:off x="7667625" y="647700"/>
          <a:ext cx="6762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Light"/>
              <a:ea typeface="Gotham Narrow Light"/>
              <a:cs typeface="Gotham Narrow Light"/>
            </a:rPr>
            <a:t>Obama</a:t>
          </a:r>
        </a:p>
      </cdr:txBody>
    </cdr:sp>
  </cdr:relSizeAnchor>
  <cdr:relSizeAnchor xmlns:cdr="http://schemas.openxmlformats.org/drawingml/2006/chartDrawing">
    <cdr:from>
      <cdr:x>0.27625</cdr:x>
      <cdr:y>0.01575</cdr:y>
    </cdr:from>
    <cdr:to>
      <cdr:x>0.3815</cdr:x>
      <cdr:y>0.15525</cdr:y>
    </cdr:to>
    <cdr:sp>
      <cdr:nvSpPr>
        <cdr:cNvPr id="15" name="TextBox 26"/>
        <cdr:cNvSpPr txBox="1">
          <a:spLocks noChangeArrowheads="1"/>
        </cdr:cNvSpPr>
      </cdr:nvSpPr>
      <cdr:spPr>
        <a:xfrm>
          <a:off x="2419350" y="95250"/>
          <a:ext cx="923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Federal Outlays per Capita, 1945–2015</a:t>
          </a:r>
        </a:p>
      </cdr:txBody>
    </cdr:sp>
  </cdr:relSizeAnchor>
  <cdr:relSizeAnchor xmlns:cdr="http://schemas.openxmlformats.org/drawingml/2006/chartDrawing">
    <cdr:from>
      <cdr:x>0.02</cdr:x>
      <cdr:y>0.071</cdr:y>
    </cdr:from>
    <cdr:to>
      <cdr:x>0.0585</cdr:x>
      <cdr:y>0.18675</cdr:y>
    </cdr:to>
    <cdr:sp>
      <cdr:nvSpPr>
        <cdr:cNvPr id="16" name="TextBox 2"/>
        <cdr:cNvSpPr txBox="1">
          <a:spLocks noChangeArrowheads="1"/>
        </cdr:cNvSpPr>
      </cdr:nvSpPr>
      <cdr:spPr>
        <a:xfrm>
          <a:off x="171450" y="447675"/>
          <a:ext cx="3333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0.4815</cdr:x>
      <cdr:y>0.857</cdr:y>
    </cdr:from>
    <cdr:to>
      <cdr:x>0.58575</cdr:x>
      <cdr:y>0.90675</cdr:y>
    </cdr:to>
    <cdr:sp>
      <cdr:nvSpPr>
        <cdr:cNvPr id="17" name="TextBox 1"/>
        <cdr:cNvSpPr txBox="1">
          <a:spLocks noChangeArrowheads="1"/>
        </cdr:cNvSpPr>
      </cdr:nvSpPr>
      <cdr:spPr>
        <a:xfrm>
          <a:off x="4210050" y="5476875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0.2475</cdr:x>
      <cdr:y>0.52325</cdr:y>
    </cdr:from>
    <cdr:to>
      <cdr:x>0.2475</cdr:x>
      <cdr:y>0.5955</cdr:y>
    </cdr:to>
    <cdr:sp>
      <cdr:nvSpPr>
        <cdr:cNvPr id="18" name="Straight Connector 6"/>
        <cdr:cNvSpPr>
          <a:spLocks/>
        </cdr:cNvSpPr>
      </cdr:nvSpPr>
      <cdr:spPr>
        <a:xfrm flipV="1">
          <a:off x="2162175" y="3343275"/>
          <a:ext cx="0" cy="4572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0.49025</cdr:y>
    </cdr:from>
    <cdr:to>
      <cdr:x>0.15</cdr:x>
      <cdr:y>0.55825</cdr:y>
    </cdr:to>
    <cdr:sp>
      <cdr:nvSpPr>
        <cdr:cNvPr id="19" name="Straight Connector 71"/>
        <cdr:cNvSpPr>
          <a:spLocks/>
        </cdr:cNvSpPr>
      </cdr:nvSpPr>
      <cdr:spPr>
        <a:xfrm flipV="1">
          <a:off x="1314450" y="3124200"/>
          <a:ext cx="0" cy="438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0.4665</cdr:y>
    </cdr:from>
    <cdr:to>
      <cdr:x>0.338</cdr:x>
      <cdr:y>0.5955</cdr:y>
    </cdr:to>
    <cdr:sp>
      <cdr:nvSpPr>
        <cdr:cNvPr id="20" name="Straight Connector 86"/>
        <cdr:cNvSpPr>
          <a:spLocks/>
        </cdr:cNvSpPr>
      </cdr:nvSpPr>
      <cdr:spPr>
        <a:xfrm flipV="1">
          <a:off x="2952750" y="2981325"/>
          <a:ext cx="0" cy="8286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0.402</cdr:y>
    </cdr:from>
    <cdr:to>
      <cdr:x>0.36175</cdr:x>
      <cdr:y>0.58975</cdr:y>
    </cdr:to>
    <cdr:sp>
      <cdr:nvSpPr>
        <cdr:cNvPr id="21" name="Straight Connector 87"/>
        <cdr:cNvSpPr>
          <a:spLocks/>
        </cdr:cNvSpPr>
      </cdr:nvSpPr>
      <cdr:spPr>
        <a:xfrm flipV="1">
          <a:off x="3162300" y="2562225"/>
          <a:ext cx="0" cy="1200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0.439</cdr:y>
    </cdr:from>
    <cdr:to>
      <cdr:x>0.43075</cdr:x>
      <cdr:y>0.54</cdr:y>
    </cdr:to>
    <cdr:sp>
      <cdr:nvSpPr>
        <cdr:cNvPr id="22" name="Straight Connector 88"/>
        <cdr:cNvSpPr>
          <a:spLocks/>
        </cdr:cNvSpPr>
      </cdr:nvSpPr>
      <cdr:spPr>
        <a:xfrm flipV="1">
          <a:off x="3771900" y="2800350"/>
          <a:ext cx="0" cy="647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0.39575</cdr:y>
    </cdr:from>
    <cdr:to>
      <cdr:x>0.47825</cdr:x>
      <cdr:y>0.5345</cdr:y>
    </cdr:to>
    <cdr:sp>
      <cdr:nvSpPr>
        <cdr:cNvPr id="23" name="Straight Connector 89"/>
        <cdr:cNvSpPr>
          <a:spLocks/>
        </cdr:cNvSpPr>
      </cdr:nvSpPr>
      <cdr:spPr>
        <a:xfrm flipV="1">
          <a:off x="4181475" y="2524125"/>
          <a:ext cx="0" cy="885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0.52275</cdr:x>
      <cdr:y>0.36125</cdr:y>
    </cdr:from>
    <cdr:to>
      <cdr:x>0.52275</cdr:x>
      <cdr:y>0.4805</cdr:y>
    </cdr:to>
    <cdr:sp>
      <cdr:nvSpPr>
        <cdr:cNvPr id="24" name="Straight Connector 90"/>
        <cdr:cNvSpPr>
          <a:spLocks/>
        </cdr:cNvSpPr>
      </cdr:nvSpPr>
      <cdr:spPr>
        <a:xfrm flipV="1">
          <a:off x="4572000" y="2305050"/>
          <a:ext cx="0" cy="7620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0.31075</cdr:y>
    </cdr:from>
    <cdr:to>
      <cdr:x>0.567</cdr:x>
      <cdr:y>0.451</cdr:y>
    </cdr:to>
    <cdr:sp>
      <cdr:nvSpPr>
        <cdr:cNvPr id="25" name="Straight Connector 91"/>
        <cdr:cNvSpPr>
          <a:spLocks/>
        </cdr:cNvSpPr>
      </cdr:nvSpPr>
      <cdr:spPr>
        <a:xfrm flipV="1">
          <a:off x="4962525" y="1981200"/>
          <a:ext cx="0" cy="895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0.25675</cdr:y>
    </cdr:from>
    <cdr:to>
      <cdr:x>0.663</cdr:x>
      <cdr:y>0.38375</cdr:y>
    </cdr:to>
    <cdr:sp>
      <cdr:nvSpPr>
        <cdr:cNvPr id="26" name="Straight Connector 92"/>
        <cdr:cNvSpPr>
          <a:spLocks/>
        </cdr:cNvSpPr>
      </cdr:nvSpPr>
      <cdr:spPr>
        <a:xfrm flipV="1">
          <a:off x="5800725" y="1638300"/>
          <a:ext cx="0" cy="809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0.7075</cdr:x>
      <cdr:y>0.2955</cdr:y>
    </cdr:from>
    <cdr:to>
      <cdr:x>0.7075</cdr:x>
      <cdr:y>0.3985</cdr:y>
    </cdr:to>
    <cdr:sp>
      <cdr:nvSpPr>
        <cdr:cNvPr id="27" name="Straight Connector 106"/>
        <cdr:cNvSpPr>
          <a:spLocks/>
        </cdr:cNvSpPr>
      </cdr:nvSpPr>
      <cdr:spPr>
        <a:xfrm flipV="1">
          <a:off x="6191250" y="1885950"/>
          <a:ext cx="0" cy="6572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0.2645</cdr:y>
    </cdr:from>
    <cdr:to>
      <cdr:x>0.80025</cdr:x>
      <cdr:y>0.3655</cdr:y>
    </cdr:to>
    <cdr:sp>
      <cdr:nvSpPr>
        <cdr:cNvPr id="28" name="Straight Connector 120"/>
        <cdr:cNvSpPr>
          <a:spLocks/>
        </cdr:cNvSpPr>
      </cdr:nvSpPr>
      <cdr:spPr>
        <a:xfrm flipV="1">
          <a:off x="7010400" y="1685925"/>
          <a:ext cx="0" cy="647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0.145</cdr:x>
      <cdr:y>0.324</cdr:y>
    </cdr:from>
    <cdr:to>
      <cdr:x>0.145</cdr:x>
      <cdr:y>0.38725</cdr:y>
    </cdr:to>
    <cdr:sp>
      <cdr:nvSpPr>
        <cdr:cNvPr id="29" name="Straight Connector 122"/>
        <cdr:cNvSpPr>
          <a:spLocks/>
        </cdr:cNvSpPr>
      </cdr:nvSpPr>
      <cdr:spPr>
        <a:xfrm flipV="1">
          <a:off x="1266825" y="2066925"/>
          <a:ext cx="0" cy="400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0.5555</cdr:y>
    </cdr:from>
    <cdr:to>
      <cdr:x>0.227</cdr:x>
      <cdr:y>0.5695</cdr:y>
    </cdr:to>
    <cdr:sp>
      <cdr:nvSpPr>
        <cdr:cNvPr id="30" name="Isosceles Triangle 128"/>
        <cdr:cNvSpPr>
          <a:spLocks/>
        </cdr:cNvSpPr>
      </cdr:nvSpPr>
      <cdr:spPr>
        <a:xfrm rot="10800000">
          <a:off x="1895475" y="3543300"/>
          <a:ext cx="9525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0.51975</cdr:y>
    </cdr:from>
    <cdr:to>
      <cdr:x>0.46025</cdr:x>
      <cdr:y>0.53025</cdr:y>
    </cdr:to>
    <cdr:sp>
      <cdr:nvSpPr>
        <cdr:cNvPr id="31" name="Isosceles Triangle 133"/>
        <cdr:cNvSpPr>
          <a:spLocks/>
        </cdr:cNvSpPr>
      </cdr:nvSpPr>
      <cdr:spPr>
        <a:xfrm rot="10800000">
          <a:off x="3962400" y="33147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0.47125</cdr:y>
    </cdr:from>
    <cdr:to>
      <cdr:x>0.508</cdr:x>
      <cdr:y>0.48175</cdr:y>
    </cdr:to>
    <cdr:sp>
      <cdr:nvSpPr>
        <cdr:cNvPr id="32" name="Isosceles Triangle 134"/>
        <cdr:cNvSpPr>
          <a:spLocks/>
        </cdr:cNvSpPr>
      </cdr:nvSpPr>
      <cdr:spPr>
        <a:xfrm rot="10800000">
          <a:off x="4391025" y="3009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0.4335</cdr:y>
    </cdr:from>
    <cdr:to>
      <cdr:x>0.55375</cdr:x>
      <cdr:y>0.44325</cdr:y>
    </cdr:to>
    <cdr:sp>
      <cdr:nvSpPr>
        <cdr:cNvPr id="33" name="Isosceles Triangle 67"/>
        <cdr:cNvSpPr>
          <a:spLocks/>
        </cdr:cNvSpPr>
      </cdr:nvSpPr>
      <cdr:spPr>
        <a:xfrm rot="10800000">
          <a:off x="4800600" y="2762250"/>
          <a:ext cx="4762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0.38375</cdr:y>
    </cdr:from>
    <cdr:to>
      <cdr:x>0.6475</cdr:x>
      <cdr:y>0.395</cdr:y>
    </cdr:to>
    <cdr:sp>
      <cdr:nvSpPr>
        <cdr:cNvPr id="34" name="Isosceles Triangle 68"/>
        <cdr:cNvSpPr>
          <a:spLocks/>
        </cdr:cNvSpPr>
      </cdr:nvSpPr>
      <cdr:spPr>
        <a:xfrm rot="10800000">
          <a:off x="5619750" y="2447925"/>
          <a:ext cx="47625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0.36975</cdr:y>
    </cdr:from>
    <cdr:to>
      <cdr:x>0.696</cdr:x>
      <cdr:y>0.381</cdr:y>
    </cdr:to>
    <cdr:sp>
      <cdr:nvSpPr>
        <cdr:cNvPr id="35" name="Isosceles Triangle 72"/>
        <cdr:cNvSpPr>
          <a:spLocks/>
        </cdr:cNvSpPr>
      </cdr:nvSpPr>
      <cdr:spPr>
        <a:xfrm rot="10800000">
          <a:off x="6019800" y="2362200"/>
          <a:ext cx="762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0.177</cdr:y>
    </cdr:from>
    <cdr:to>
      <cdr:x>0.88225</cdr:x>
      <cdr:y>0.1875</cdr:y>
    </cdr:to>
    <cdr:sp>
      <cdr:nvSpPr>
        <cdr:cNvPr id="36" name="Isosceles Triangle 82"/>
        <cdr:cNvSpPr>
          <a:spLocks/>
        </cdr:cNvSpPr>
      </cdr:nvSpPr>
      <cdr:spPr>
        <a:xfrm rot="10800000">
          <a:off x="7667625" y="11239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0.59475</cdr:y>
    </cdr:from>
    <cdr:to>
      <cdr:x>0.31975</cdr:x>
      <cdr:y>0.608</cdr:y>
    </cdr:to>
    <cdr:sp>
      <cdr:nvSpPr>
        <cdr:cNvPr id="37" name="Isosceles Triangle 69"/>
        <cdr:cNvSpPr>
          <a:spLocks/>
        </cdr:cNvSpPr>
      </cdr:nvSpPr>
      <cdr:spPr>
        <a:xfrm rot="10800000">
          <a:off x="2714625" y="3800475"/>
          <a:ext cx="7620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0.52175</cdr:y>
    </cdr:from>
    <cdr:to>
      <cdr:x>0.4135</cdr:x>
      <cdr:y>0.5345</cdr:y>
    </cdr:to>
    <cdr:sp>
      <cdr:nvSpPr>
        <cdr:cNvPr id="38" name="Isosceles Triangle 76"/>
        <cdr:cNvSpPr>
          <a:spLocks/>
        </cdr:cNvSpPr>
      </cdr:nvSpPr>
      <cdr:spPr>
        <a:xfrm rot="10800000">
          <a:off x="3543300" y="3333750"/>
          <a:ext cx="76200" cy="8572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0.177</cdr:y>
    </cdr:from>
    <cdr:to>
      <cdr:x>0.89125</cdr:x>
      <cdr:y>0.24</cdr:y>
    </cdr:to>
    <cdr:sp>
      <cdr:nvSpPr>
        <cdr:cNvPr id="39" name="Straight Connector 78"/>
        <cdr:cNvSpPr>
          <a:spLocks/>
        </cdr:cNvSpPr>
      </cdr:nvSpPr>
      <cdr:spPr>
        <a:xfrm flipV="1">
          <a:off x="7800975" y="1123950"/>
          <a:ext cx="0" cy="400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0.782</cdr:x>
      <cdr:y>0.362</cdr:y>
    </cdr:from>
    <cdr:to>
      <cdr:x>0.79025</cdr:x>
      <cdr:y>0.37325</cdr:y>
    </cdr:to>
    <cdr:sp>
      <cdr:nvSpPr>
        <cdr:cNvPr id="40" name="Isosceles Triangle 81"/>
        <cdr:cNvSpPr>
          <a:spLocks/>
        </cdr:cNvSpPr>
      </cdr:nvSpPr>
      <cdr:spPr>
        <a:xfrm rot="10800000">
          <a:off x="6848475" y="2305050"/>
          <a:ext cx="762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0.09025</cdr:y>
    </cdr:from>
    <cdr:to>
      <cdr:x>0.06275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76225" y="571500"/>
          <a:ext cx="26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0.8755</cdr:x>
      <cdr:y>0.89875</cdr:y>
    </cdr:from>
    <cdr:to>
      <cdr:x>0.9805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7667625" y="5724525"/>
          <a:ext cx="923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Office of Management and Budget (OMB) and the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All figures use real 2005 dollars, as calculated by the OMB.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0.4645</cdr:x>
      <cdr:y>0</cdr:y>
    </cdr:from>
    <cdr:to>
      <cdr:x>0.57</cdr:x>
      <cdr:y>0.1605</cdr:y>
    </cdr:to>
    <cdr:sp>
      <cdr:nvSpPr>
        <cdr:cNvPr id="3" name="TextBox 26"/>
        <cdr:cNvSpPr txBox="1">
          <a:spLocks noChangeArrowheads="1"/>
        </cdr:cNvSpPr>
      </cdr:nvSpPr>
      <cdr:spPr>
        <a:xfrm>
          <a:off x="4067175" y="0"/>
          <a:ext cx="923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Federal Outlays
</a:t>
          </a:r>
          <a:r>
            <a:rPr lang="en-US" cap="none" sz="18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0.42425</cdr:x>
      <cdr:y>0.4035</cdr:y>
    </cdr:from>
    <cdr:to>
      <cdr:x>0.4375</cdr:x>
      <cdr:y>0.41475</cdr:y>
    </cdr:to>
    <cdr:sp>
      <cdr:nvSpPr>
        <cdr:cNvPr id="4" name="Isosceles Triangle 27"/>
        <cdr:cNvSpPr>
          <a:spLocks/>
        </cdr:cNvSpPr>
      </cdr:nvSpPr>
      <cdr:spPr>
        <a:xfrm rot="10800000">
          <a:off x="3714750" y="2562225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0.40525</cdr:y>
    </cdr:from>
    <cdr:to>
      <cdr:x>0.50375</cdr:x>
      <cdr:y>0.4265</cdr:y>
    </cdr:to>
    <cdr:sp>
      <cdr:nvSpPr>
        <cdr:cNvPr id="5" name="Isosceles Triangle 31"/>
        <cdr:cNvSpPr>
          <a:spLocks/>
        </cdr:cNvSpPr>
      </cdr:nvSpPr>
      <cdr:spPr>
        <a:xfrm rot="10800000">
          <a:off x="4191000" y="2581275"/>
          <a:ext cx="21907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0.4855</cdr:y>
    </cdr:from>
    <cdr:to>
      <cdr:x>0.2115</cdr:x>
      <cdr:y>0.507</cdr:y>
    </cdr:to>
    <cdr:sp>
      <cdr:nvSpPr>
        <cdr:cNvPr id="6" name="Isosceles Triangle 33"/>
        <cdr:cNvSpPr>
          <a:spLocks/>
        </cdr:cNvSpPr>
      </cdr:nvSpPr>
      <cdr:spPr>
        <a:xfrm rot="10800000">
          <a:off x="1647825" y="3086100"/>
          <a:ext cx="20002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0.78025</cdr:y>
    </cdr:from>
    <cdr:to>
      <cdr:x>0.99</cdr:x>
      <cdr:y>0.8515</cdr:y>
    </cdr:to>
    <cdr:sp>
      <cdr:nvSpPr>
        <cdr:cNvPr id="7" name="TextBox 1"/>
        <cdr:cNvSpPr txBox="1">
          <a:spLocks noChangeArrowheads="1"/>
        </cdr:cNvSpPr>
      </cdr:nvSpPr>
      <cdr:spPr>
        <a:xfrm rot="19047561">
          <a:off x="8077200" y="4962525"/>
          <a:ext cx="5905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(p)</a:t>
          </a:r>
        </a:p>
      </cdr:txBody>
    </cdr:sp>
  </cdr:relSizeAnchor>
  <cdr:relSizeAnchor xmlns:cdr="http://schemas.openxmlformats.org/drawingml/2006/chartDrawing">
    <cdr:from>
      <cdr:x>0.6755</cdr:x>
      <cdr:y>0.3795</cdr:y>
    </cdr:from>
    <cdr:to>
      <cdr:x>0.6975</cdr:x>
      <cdr:y>0.4035</cdr:y>
    </cdr:to>
    <cdr:sp>
      <cdr:nvSpPr>
        <cdr:cNvPr id="8" name="Isosceles Triangle 29"/>
        <cdr:cNvSpPr>
          <a:spLocks/>
        </cdr:cNvSpPr>
      </cdr:nvSpPr>
      <cdr:spPr>
        <a:xfrm rot="10800000">
          <a:off x="5915025" y="2409825"/>
          <a:ext cx="19050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0.8675</cdr:x>
      <cdr:y>0.17125</cdr:y>
    </cdr:from>
    <cdr:to>
      <cdr:x>0.892</cdr:x>
      <cdr:y>0.1925</cdr:y>
    </cdr:to>
    <cdr:sp>
      <cdr:nvSpPr>
        <cdr:cNvPr id="9" name="Isosceles Triangle 30"/>
        <cdr:cNvSpPr>
          <a:spLocks/>
        </cdr:cNvSpPr>
      </cdr:nvSpPr>
      <cdr:spPr>
        <a:xfrm rot="10800000">
          <a:off x="7600950" y="1085850"/>
          <a:ext cx="21907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0.44775</cdr:x>
      <cdr:y>0.8425</cdr:y>
    </cdr:from>
    <cdr:to>
      <cdr:x>0.5535</cdr:x>
      <cdr:y>0.89175</cdr:y>
    </cdr:to>
    <cdr:sp>
      <cdr:nvSpPr>
        <cdr:cNvPr id="10" name="TextBox 2"/>
        <cdr:cNvSpPr txBox="1">
          <a:spLocks noChangeArrowheads="1"/>
        </cdr:cNvSpPr>
      </cdr:nvSpPr>
      <cdr:spPr>
        <a:xfrm>
          <a:off x="3914775" y="536257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0.19575</cdr:x>
      <cdr:y>0.64125</cdr:y>
    </cdr:from>
    <cdr:to>
      <cdr:x>0.20275</cdr:x>
      <cdr:y>0.65075</cdr:y>
    </cdr:to>
    <cdr:sp>
      <cdr:nvSpPr>
        <cdr:cNvPr id="11" name="Isosceles Triangle 66"/>
        <cdr:cNvSpPr>
          <a:spLocks/>
        </cdr:cNvSpPr>
      </cdr:nvSpPr>
      <cdr:spPr>
        <a:xfrm rot="10800000">
          <a:off x="1714500" y="4076700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0.9165</cdr:x>
      <cdr:y>0.17625</cdr:y>
    </cdr:from>
    <cdr:to>
      <cdr:x>0.92675</cdr:x>
      <cdr:y>0.19125</cdr:y>
    </cdr:to>
    <cdr:sp>
      <cdr:nvSpPr>
        <cdr:cNvPr id="12" name="Isosceles Triangle 76"/>
        <cdr:cNvSpPr>
          <a:spLocks/>
        </cdr:cNvSpPr>
      </cdr:nvSpPr>
      <cdr:spPr>
        <a:xfrm rot="10800000">
          <a:off x="8029575" y="11144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0.36375</cdr:y>
    </cdr:from>
    <cdr:to>
      <cdr:x>0.653</cdr:x>
      <cdr:y>0.406</cdr:y>
    </cdr:to>
    <cdr:sp>
      <cdr:nvSpPr>
        <cdr:cNvPr id="13" name="TextBox 2"/>
        <cdr:cNvSpPr txBox="1">
          <a:spLocks noChangeArrowheads="1"/>
        </cdr:cNvSpPr>
      </cdr:nvSpPr>
      <cdr:spPr>
        <a:xfrm>
          <a:off x="4333875" y="23145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</cdr:x>
      <cdr:y>0.296</cdr:y>
    </cdr:from>
    <cdr:to>
      <cdr:x>0.7105</cdr:x>
      <cdr:y>0.42725</cdr:y>
    </cdr:to>
    <cdr:sp>
      <cdr:nvSpPr>
        <cdr:cNvPr id="14" name="TextBox 3"/>
        <cdr:cNvSpPr txBox="1">
          <a:spLocks noChangeArrowheads="1"/>
        </cdr:cNvSpPr>
      </cdr:nvSpPr>
      <cdr:spPr>
        <a:xfrm>
          <a:off x="4819650" y="1885950"/>
          <a:ext cx="1409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Reagan</a:t>
          </a:r>
        </a:p>
      </cdr:txBody>
    </cdr:sp>
  </cdr:relSizeAnchor>
  <cdr:relSizeAnchor xmlns:cdr="http://schemas.openxmlformats.org/drawingml/2006/chartDrawing">
    <cdr:from>
      <cdr:x>0.646</cdr:x>
      <cdr:y>0.26725</cdr:y>
    </cdr:from>
    <cdr:to>
      <cdr:x>0.80725</cdr:x>
      <cdr:y>0.34125</cdr:y>
    </cdr:to>
    <cdr:sp>
      <cdr:nvSpPr>
        <cdr:cNvPr id="15" name="TextBox 4"/>
        <cdr:cNvSpPr txBox="1">
          <a:spLocks noChangeArrowheads="1"/>
        </cdr:cNvSpPr>
      </cdr:nvSpPr>
      <cdr:spPr>
        <a:xfrm>
          <a:off x="5657850" y="1695450"/>
          <a:ext cx="1409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H.W.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Bush</a:t>
          </a:r>
        </a:p>
      </cdr:txBody>
    </cdr:sp>
  </cdr:relSizeAnchor>
  <cdr:relSizeAnchor xmlns:cdr="http://schemas.openxmlformats.org/drawingml/2006/chartDrawing">
    <cdr:from>
      <cdr:x>0.7025</cdr:x>
      <cdr:y>0.24775</cdr:y>
    </cdr:from>
    <cdr:to>
      <cdr:x>0.86575</cdr:x>
      <cdr:y>0.36525</cdr:y>
    </cdr:to>
    <cdr:sp>
      <cdr:nvSpPr>
        <cdr:cNvPr id="16" name="TextBox 5"/>
        <cdr:cNvSpPr txBox="1">
          <a:spLocks noChangeArrowheads="1"/>
        </cdr:cNvSpPr>
      </cdr:nvSpPr>
      <cdr:spPr>
        <a:xfrm>
          <a:off x="6153150" y="1571625"/>
          <a:ext cx="14287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Clinton</a:t>
          </a:r>
        </a:p>
      </cdr:txBody>
    </cdr:sp>
  </cdr:relSizeAnchor>
  <cdr:relSizeAnchor xmlns:cdr="http://schemas.openxmlformats.org/drawingml/2006/chartDrawing">
    <cdr:from>
      <cdr:x>0.0865</cdr:x>
      <cdr:y>0.50125</cdr:y>
    </cdr:from>
    <cdr:to>
      <cdr:x>0.25075</cdr:x>
      <cdr:y>0.561</cdr:y>
    </cdr:to>
    <cdr:sp>
      <cdr:nvSpPr>
        <cdr:cNvPr id="17" name="TextBox 6"/>
        <cdr:cNvSpPr txBox="1">
          <a:spLocks noChangeArrowheads="1"/>
        </cdr:cNvSpPr>
      </cdr:nvSpPr>
      <cdr:spPr>
        <a:xfrm>
          <a:off x="752475" y="3190875"/>
          <a:ext cx="1438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0.098</cdr:x>
      <cdr:y>0.5395</cdr:y>
    </cdr:from>
    <cdr:to>
      <cdr:x>0.263</cdr:x>
      <cdr:y>0.64125</cdr:y>
    </cdr:to>
    <cdr:sp>
      <cdr:nvSpPr>
        <cdr:cNvPr id="18" name="TextBox 7"/>
        <cdr:cNvSpPr txBox="1">
          <a:spLocks noChangeArrowheads="1"/>
        </cdr:cNvSpPr>
      </cdr:nvSpPr>
      <cdr:spPr>
        <a:xfrm>
          <a:off x="857250" y="3429000"/>
          <a:ext cx="14478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Truman</a:t>
          </a:r>
        </a:p>
      </cdr:txBody>
    </cdr:sp>
  </cdr:relSizeAnchor>
  <cdr:relSizeAnchor xmlns:cdr="http://schemas.openxmlformats.org/drawingml/2006/chartDrawing">
    <cdr:from>
      <cdr:x>0.194</cdr:x>
      <cdr:y>0.54025</cdr:y>
    </cdr:from>
    <cdr:to>
      <cdr:x>0.357</cdr:x>
      <cdr:y>0.61925</cdr:y>
    </cdr:to>
    <cdr:sp>
      <cdr:nvSpPr>
        <cdr:cNvPr id="19" name="TextBox 8"/>
        <cdr:cNvSpPr txBox="1">
          <a:spLocks noChangeArrowheads="1"/>
        </cdr:cNvSpPr>
      </cdr:nvSpPr>
      <cdr:spPr>
        <a:xfrm>
          <a:off x="1695450" y="3438525"/>
          <a:ext cx="1428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Eisenhower</a:t>
          </a:r>
        </a:p>
      </cdr:txBody>
    </cdr:sp>
  </cdr:relSizeAnchor>
  <cdr:relSizeAnchor xmlns:cdr="http://schemas.openxmlformats.org/drawingml/2006/chartDrawing">
    <cdr:from>
      <cdr:x>0.29775</cdr:x>
      <cdr:y>0.49375</cdr:y>
    </cdr:from>
    <cdr:to>
      <cdr:x>0.4575</cdr:x>
      <cdr:y>0.59925</cdr:y>
    </cdr:to>
    <cdr:sp>
      <cdr:nvSpPr>
        <cdr:cNvPr id="20" name="TextBox 9"/>
        <cdr:cNvSpPr txBox="1">
          <a:spLocks noChangeArrowheads="1"/>
        </cdr:cNvSpPr>
      </cdr:nvSpPr>
      <cdr:spPr>
        <a:xfrm>
          <a:off x="2600325" y="3143250"/>
          <a:ext cx="14001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Kennedy</a:t>
          </a:r>
        </a:p>
      </cdr:txBody>
    </cdr:sp>
  </cdr:relSizeAnchor>
  <cdr:relSizeAnchor xmlns:cdr="http://schemas.openxmlformats.org/drawingml/2006/chartDrawing">
    <cdr:from>
      <cdr:x>0.3195</cdr:x>
      <cdr:y>0.43225</cdr:y>
    </cdr:from>
    <cdr:to>
      <cdr:x>0.482</cdr:x>
      <cdr:y>0.507</cdr:y>
    </cdr:to>
    <cdr:sp>
      <cdr:nvSpPr>
        <cdr:cNvPr id="21" name="TextBox 10"/>
        <cdr:cNvSpPr txBox="1">
          <a:spLocks noChangeArrowheads="1"/>
        </cdr:cNvSpPr>
      </cdr:nvSpPr>
      <cdr:spPr>
        <a:xfrm>
          <a:off x="2790825" y="2752725"/>
          <a:ext cx="1428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Johnson</a:t>
          </a:r>
        </a:p>
      </cdr:txBody>
    </cdr:sp>
  </cdr:relSizeAnchor>
  <cdr:relSizeAnchor xmlns:cdr="http://schemas.openxmlformats.org/drawingml/2006/chartDrawing">
    <cdr:from>
      <cdr:x>0.39475</cdr:x>
      <cdr:y>0.39525</cdr:y>
    </cdr:from>
    <cdr:to>
      <cdr:x>0.5535</cdr:x>
      <cdr:y>0.4655</cdr:y>
    </cdr:to>
    <cdr:sp>
      <cdr:nvSpPr>
        <cdr:cNvPr id="22" name="TextBox 11"/>
        <cdr:cNvSpPr txBox="1">
          <a:spLocks noChangeArrowheads="1"/>
        </cdr:cNvSpPr>
      </cdr:nvSpPr>
      <cdr:spPr>
        <a:xfrm>
          <a:off x="3457575" y="2514600"/>
          <a:ext cx="1390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Nixon</a:t>
          </a:r>
        </a:p>
      </cdr:txBody>
    </cdr:sp>
  </cdr:relSizeAnchor>
  <cdr:relSizeAnchor xmlns:cdr="http://schemas.openxmlformats.org/drawingml/2006/chartDrawing">
    <cdr:from>
      <cdr:x>0.446</cdr:x>
      <cdr:y>0.3665</cdr:y>
    </cdr:from>
    <cdr:to>
      <cdr:x>0.60675</cdr:x>
      <cdr:y>0.4675</cdr:y>
    </cdr:to>
    <cdr:sp>
      <cdr:nvSpPr>
        <cdr:cNvPr id="23" name="TextBox 12"/>
        <cdr:cNvSpPr txBox="1">
          <a:spLocks noChangeArrowheads="1"/>
        </cdr:cNvSpPr>
      </cdr:nvSpPr>
      <cdr:spPr>
        <a:xfrm>
          <a:off x="3905250" y="2333625"/>
          <a:ext cx="1409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Ford</a:t>
          </a:r>
        </a:p>
      </cdr:txBody>
    </cdr:sp>
  </cdr:relSizeAnchor>
  <cdr:relSizeAnchor xmlns:cdr="http://schemas.openxmlformats.org/drawingml/2006/chartDrawing">
    <cdr:from>
      <cdr:x>0.8955</cdr:x>
      <cdr:y>0.15175</cdr:y>
    </cdr:from>
    <cdr:to>
      <cdr:x>0.97775</cdr:x>
      <cdr:y>0.2535</cdr:y>
    </cdr:to>
    <cdr:sp>
      <cdr:nvSpPr>
        <cdr:cNvPr id="24" name="TextBox 13"/>
        <cdr:cNvSpPr txBox="1">
          <a:spLocks noChangeArrowheads="1"/>
        </cdr:cNvSpPr>
      </cdr:nvSpPr>
      <cdr:spPr>
        <a:xfrm>
          <a:off x="7839075" y="962025"/>
          <a:ext cx="723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Obama</a:t>
          </a:r>
        </a:p>
      </cdr:txBody>
    </cdr:sp>
  </cdr:relSizeAnchor>
  <cdr:relSizeAnchor xmlns:cdr="http://schemas.openxmlformats.org/drawingml/2006/chartDrawing">
    <cdr:from>
      <cdr:x>0.21225</cdr:x>
      <cdr:y>0.6175</cdr:y>
    </cdr:from>
    <cdr:to>
      <cdr:x>0.21225</cdr:x>
      <cdr:y>0.743</cdr:y>
    </cdr:to>
    <cdr:sp>
      <cdr:nvSpPr>
        <cdr:cNvPr id="25" name="Straight Connector 115"/>
        <cdr:cNvSpPr>
          <a:spLocks/>
        </cdr:cNvSpPr>
      </cdr:nvSpPr>
      <cdr:spPr>
        <a:xfrm flipV="1">
          <a:off x="1857375" y="3933825"/>
          <a:ext cx="0" cy="8001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0.60975</cdr:y>
    </cdr:from>
    <cdr:to>
      <cdr:x>0.11275</cdr:x>
      <cdr:y>0.74775</cdr:y>
    </cdr:to>
    <cdr:sp>
      <cdr:nvSpPr>
        <cdr:cNvPr id="26" name="Straight Connector 116"/>
        <cdr:cNvSpPr>
          <a:spLocks/>
        </cdr:cNvSpPr>
      </cdr:nvSpPr>
      <cdr:spPr>
        <a:xfrm flipH="1" flipV="1">
          <a:off x="981075" y="3876675"/>
          <a:ext cx="0" cy="876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0.5715</cdr:y>
    </cdr:from>
    <cdr:to>
      <cdr:x>0.3125</cdr:x>
      <cdr:y>0.7545</cdr:y>
    </cdr:to>
    <cdr:sp>
      <cdr:nvSpPr>
        <cdr:cNvPr id="27" name="Straight Connector 117"/>
        <cdr:cNvSpPr>
          <a:spLocks/>
        </cdr:cNvSpPr>
      </cdr:nvSpPr>
      <cdr:spPr>
        <a:xfrm flipV="1">
          <a:off x="2733675" y="3638550"/>
          <a:ext cx="0" cy="11620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0.4705</cdr:y>
    </cdr:from>
    <cdr:to>
      <cdr:x>0.413</cdr:x>
      <cdr:y>0.74875</cdr:y>
    </cdr:to>
    <cdr:sp>
      <cdr:nvSpPr>
        <cdr:cNvPr id="28" name="Straight Connector 118"/>
        <cdr:cNvSpPr>
          <a:spLocks/>
        </cdr:cNvSpPr>
      </cdr:nvSpPr>
      <cdr:spPr>
        <a:xfrm flipH="1" flipV="1">
          <a:off x="3609975" y="2990850"/>
          <a:ext cx="0" cy="17716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0.5045</cdr:y>
    </cdr:from>
    <cdr:to>
      <cdr:x>0.337</cdr:x>
      <cdr:y>0.75225</cdr:y>
    </cdr:to>
    <cdr:sp>
      <cdr:nvSpPr>
        <cdr:cNvPr id="29" name="Straight Connector 119"/>
        <cdr:cNvSpPr>
          <a:spLocks/>
        </cdr:cNvSpPr>
      </cdr:nvSpPr>
      <cdr:spPr>
        <a:xfrm flipH="1" flipV="1">
          <a:off x="2952750" y="3209925"/>
          <a:ext cx="0" cy="1581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0.433</cdr:y>
    </cdr:from>
    <cdr:to>
      <cdr:x>0.461</cdr:x>
      <cdr:y>0.746</cdr:y>
    </cdr:to>
    <cdr:sp>
      <cdr:nvSpPr>
        <cdr:cNvPr id="30" name="Straight Connector 120"/>
        <cdr:cNvSpPr>
          <a:spLocks/>
        </cdr:cNvSpPr>
      </cdr:nvSpPr>
      <cdr:spPr>
        <a:xfrm flipH="1" flipV="1">
          <a:off x="4038600" y="2752725"/>
          <a:ext cx="0" cy="19907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0.399</cdr:y>
    </cdr:from>
    <cdr:to>
      <cdr:x>0.51075</cdr:x>
      <cdr:y>0.7475</cdr:y>
    </cdr:to>
    <cdr:sp>
      <cdr:nvSpPr>
        <cdr:cNvPr id="31" name="Straight Connector 121"/>
        <cdr:cNvSpPr>
          <a:spLocks/>
        </cdr:cNvSpPr>
      </cdr:nvSpPr>
      <cdr:spPr>
        <a:xfrm flipV="1">
          <a:off x="4467225" y="2533650"/>
          <a:ext cx="0" cy="2219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0.56125</cdr:x>
      <cdr:y>0.36325</cdr:y>
    </cdr:from>
    <cdr:to>
      <cdr:x>0.56125</cdr:x>
      <cdr:y>0.74725</cdr:y>
    </cdr:to>
    <cdr:sp>
      <cdr:nvSpPr>
        <cdr:cNvPr id="32" name="Straight Connector 122"/>
        <cdr:cNvSpPr>
          <a:spLocks/>
        </cdr:cNvSpPr>
      </cdr:nvSpPr>
      <cdr:spPr>
        <a:xfrm flipH="1" flipV="1">
          <a:off x="4914900" y="2314575"/>
          <a:ext cx="0" cy="24479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0.6615</cdr:x>
      <cdr:y>0.3425</cdr:y>
    </cdr:from>
    <cdr:to>
      <cdr:x>0.6615</cdr:x>
      <cdr:y>0.746</cdr:y>
    </cdr:to>
    <cdr:sp>
      <cdr:nvSpPr>
        <cdr:cNvPr id="33" name="Straight Connector 123"/>
        <cdr:cNvSpPr>
          <a:spLocks/>
        </cdr:cNvSpPr>
      </cdr:nvSpPr>
      <cdr:spPr>
        <a:xfrm flipV="1">
          <a:off x="5791200" y="2181225"/>
          <a:ext cx="0" cy="25717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0.3175</cdr:y>
    </cdr:from>
    <cdr:to>
      <cdr:x>0.7105</cdr:x>
      <cdr:y>0.7525</cdr:y>
    </cdr:to>
    <cdr:sp>
      <cdr:nvSpPr>
        <cdr:cNvPr id="34" name="Straight Connector 124"/>
        <cdr:cNvSpPr>
          <a:spLocks/>
        </cdr:cNvSpPr>
      </cdr:nvSpPr>
      <cdr:spPr>
        <a:xfrm flipH="1" flipV="1">
          <a:off x="6219825" y="2019300"/>
          <a:ext cx="0" cy="27717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0.27475</cdr:y>
    </cdr:from>
    <cdr:to>
      <cdr:x>0.81</cdr:x>
      <cdr:y>0.7485</cdr:y>
    </cdr:to>
    <cdr:sp>
      <cdr:nvSpPr>
        <cdr:cNvPr id="35" name="Straight Connector 125"/>
        <cdr:cNvSpPr>
          <a:spLocks/>
        </cdr:cNvSpPr>
      </cdr:nvSpPr>
      <cdr:spPr>
        <a:xfrm flipV="1">
          <a:off x="7096125" y="1743075"/>
          <a:ext cx="0" cy="30194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0.22075</cdr:y>
    </cdr:from>
    <cdr:to>
      <cdr:x>0.9095</cdr:x>
      <cdr:y>0.746</cdr:y>
    </cdr:to>
    <cdr:sp>
      <cdr:nvSpPr>
        <cdr:cNvPr id="36" name="Straight Connector 126"/>
        <cdr:cNvSpPr>
          <a:spLocks/>
        </cdr:cNvSpPr>
      </cdr:nvSpPr>
      <cdr:spPr>
        <a:xfrm flipV="1">
          <a:off x="7962900" y="1400175"/>
          <a:ext cx="0" cy="33432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0.22775</cdr:y>
    </cdr:from>
    <cdr:to>
      <cdr:x>0.97275</cdr:x>
      <cdr:y>0.3075</cdr:y>
    </cdr:to>
    <cdr:sp>
      <cdr:nvSpPr>
        <cdr:cNvPr id="37" name="TextBox 1"/>
        <cdr:cNvSpPr txBox="1">
          <a:spLocks noChangeArrowheads="1"/>
        </cdr:cNvSpPr>
      </cdr:nvSpPr>
      <cdr:spPr>
        <a:xfrm>
          <a:off x="6905625" y="1447800"/>
          <a:ext cx="1609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0.296</cdr:x>
      <cdr:y>0.64375</cdr:y>
    </cdr:from>
    <cdr:to>
      <cdr:x>0.303</cdr:x>
      <cdr:y>0.655</cdr:y>
    </cdr:to>
    <cdr:sp>
      <cdr:nvSpPr>
        <cdr:cNvPr id="38" name="Isosceles Triangle 77"/>
        <cdr:cNvSpPr>
          <a:spLocks/>
        </cdr:cNvSpPr>
      </cdr:nvSpPr>
      <cdr:spPr>
        <a:xfrm rot="10800000">
          <a:off x="2590800" y="4095750"/>
          <a:ext cx="5715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0.3205</cdr:x>
      <cdr:y>0.635</cdr:y>
    </cdr:from>
    <cdr:to>
      <cdr:x>0.32825</cdr:x>
      <cdr:y>0.645</cdr:y>
    </cdr:to>
    <cdr:sp>
      <cdr:nvSpPr>
        <cdr:cNvPr id="39" name="Isosceles Triangle 78"/>
        <cdr:cNvSpPr>
          <a:spLocks/>
        </cdr:cNvSpPr>
      </cdr:nvSpPr>
      <cdr:spPr>
        <a:xfrm rot="10800000">
          <a:off x="2800350" y="40386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0.59225</cdr:y>
    </cdr:from>
    <cdr:to>
      <cdr:x>0.4015</cdr:x>
      <cdr:y>0.60225</cdr:y>
    </cdr:to>
    <cdr:sp>
      <cdr:nvSpPr>
        <cdr:cNvPr id="40" name="Isosceles Triangle 79"/>
        <cdr:cNvSpPr>
          <a:spLocks/>
        </cdr:cNvSpPr>
      </cdr:nvSpPr>
      <cdr:spPr>
        <a:xfrm rot="10800000">
          <a:off x="3457575" y="3771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0.58725</cdr:y>
    </cdr:from>
    <cdr:to>
      <cdr:x>0.45225</cdr:x>
      <cdr:y>0.598</cdr:y>
    </cdr:to>
    <cdr:sp>
      <cdr:nvSpPr>
        <cdr:cNvPr id="41" name="Isosceles Triangle 80"/>
        <cdr:cNvSpPr>
          <a:spLocks/>
        </cdr:cNvSpPr>
      </cdr:nvSpPr>
      <cdr:spPr>
        <a:xfrm rot="10800000">
          <a:off x="3895725" y="37338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0.55475</cdr:y>
    </cdr:from>
    <cdr:to>
      <cdr:x>0.502</cdr:x>
      <cdr:y>0.56525</cdr:y>
    </cdr:to>
    <cdr:sp>
      <cdr:nvSpPr>
        <cdr:cNvPr id="42" name="Isosceles Triangle 81"/>
        <cdr:cNvSpPr>
          <a:spLocks/>
        </cdr:cNvSpPr>
      </cdr:nvSpPr>
      <cdr:spPr>
        <a:xfrm rot="10800000">
          <a:off x="4324350" y="35337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0.522</cdr:y>
    </cdr:from>
    <cdr:to>
      <cdr:x>0.55175</cdr:x>
      <cdr:y>0.53275</cdr:y>
    </cdr:to>
    <cdr:sp>
      <cdr:nvSpPr>
        <cdr:cNvPr id="43" name="Isosceles Triangle 82"/>
        <cdr:cNvSpPr>
          <a:spLocks/>
        </cdr:cNvSpPr>
      </cdr:nvSpPr>
      <cdr:spPr>
        <a:xfrm rot="10800000">
          <a:off x="4772025" y="33242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0.47375</cdr:y>
    </cdr:from>
    <cdr:to>
      <cdr:x>0.65125</cdr:x>
      <cdr:y>0.48425</cdr:y>
    </cdr:to>
    <cdr:sp>
      <cdr:nvSpPr>
        <cdr:cNvPr id="44" name="Isosceles Triangle 83"/>
        <cdr:cNvSpPr>
          <a:spLocks/>
        </cdr:cNvSpPr>
      </cdr:nvSpPr>
      <cdr:spPr>
        <a:xfrm rot="10800000">
          <a:off x="5638800" y="30099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0.79325</cdr:x>
      <cdr:y>0.42025</cdr:y>
    </cdr:from>
    <cdr:to>
      <cdr:x>0.80025</cdr:x>
      <cdr:y>0.431</cdr:y>
    </cdr:to>
    <cdr:sp>
      <cdr:nvSpPr>
        <cdr:cNvPr id="45" name="Isosceles Triangle 85"/>
        <cdr:cNvSpPr>
          <a:spLocks/>
        </cdr:cNvSpPr>
      </cdr:nvSpPr>
      <cdr:spPr>
        <a:xfrm rot="10800000">
          <a:off x="6943725" y="26765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0.24275</cdr:y>
    </cdr:from>
    <cdr:to>
      <cdr:x>0.91025</cdr:x>
      <cdr:y>0.25225</cdr:y>
    </cdr:to>
    <cdr:sp>
      <cdr:nvSpPr>
        <cdr:cNvPr id="46" name="Isosceles Triangle 86"/>
        <cdr:cNvSpPr>
          <a:spLocks/>
        </cdr:cNvSpPr>
      </cdr:nvSpPr>
      <cdr:spPr>
        <a:xfrm rot="10800000">
          <a:off x="7905750" y="1543050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0.5465</cdr:y>
    </cdr:from>
    <cdr:to>
      <cdr:x>0.1015</cdr:x>
      <cdr:y>0.74825</cdr:y>
    </cdr:to>
    <cdr:sp>
      <cdr:nvSpPr>
        <cdr:cNvPr id="47" name="Straight Connector 4"/>
        <cdr:cNvSpPr>
          <a:spLocks/>
        </cdr:cNvSpPr>
      </cdr:nvSpPr>
      <cdr:spPr>
        <a:xfrm>
          <a:off x="885825" y="3476625"/>
          <a:ext cx="0" cy="12858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0.45475</cdr:y>
    </cdr:from>
    <cdr:to>
      <cdr:x>0.70175</cdr:x>
      <cdr:y>0.4655</cdr:y>
    </cdr:to>
    <cdr:sp>
      <cdr:nvSpPr>
        <cdr:cNvPr id="48" name="Isosceles Triangle 57"/>
        <cdr:cNvSpPr>
          <a:spLocks/>
        </cdr:cNvSpPr>
      </cdr:nvSpPr>
      <cdr:spPr>
        <a:xfrm rot="10800000">
          <a:off x="6076950" y="28956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0.89275</cdr:x>
      <cdr:y>0.244</cdr:y>
    </cdr:from>
    <cdr:to>
      <cdr:x>0.89975</cdr:x>
      <cdr:y>0.2535</cdr:y>
    </cdr:to>
    <cdr:sp>
      <cdr:nvSpPr>
        <cdr:cNvPr id="49" name="Isosceles Triangle 58"/>
        <cdr:cNvSpPr>
          <a:spLocks/>
        </cdr:cNvSpPr>
      </cdr:nvSpPr>
      <cdr:spPr>
        <a:xfrm rot="10800000">
          <a:off x="7820025" y="1552575"/>
          <a:ext cx="57150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zoomScale="85" zoomScaleNormal="85" workbookViewId="0" topLeftCell="A1">
      <selection activeCell="H33" sqref="H33"/>
    </sheetView>
  </sheetViews>
  <sheetFormatPr defaultColWidth="8.8515625" defaultRowHeight="15"/>
  <cols>
    <col min="1" max="1" width="13.140625" style="0" bestFit="1" customWidth="1"/>
    <col min="2" max="2" width="12.140625" style="0" bestFit="1" customWidth="1"/>
    <col min="3" max="4" width="11.28125" style="0" customWidth="1"/>
    <col min="5" max="5" width="12.421875" style="0" customWidth="1"/>
    <col min="6" max="6" width="17.421875" style="0" customWidth="1"/>
    <col min="7" max="7" width="14.28125" style="0" bestFit="1" customWidth="1"/>
    <col min="8" max="8" width="14.00390625" style="0" customWidth="1"/>
    <col min="9" max="9" width="22.140625" style="0" bestFit="1" customWidth="1"/>
    <col min="10" max="10" width="14.00390625" style="0" customWidth="1"/>
    <col min="11" max="11" width="15.421875" style="0" bestFit="1" customWidth="1"/>
    <col min="12" max="12" width="15.421875" style="0" customWidth="1"/>
    <col min="13" max="13" width="13.7109375" style="0" bestFit="1" customWidth="1"/>
    <col min="14" max="14" width="16.28125" style="0" bestFit="1" customWidth="1"/>
    <col min="15" max="15" width="16.28125" style="0" customWidth="1"/>
    <col min="16" max="16" width="13.421875" style="0" bestFit="1" customWidth="1"/>
    <col min="17" max="17" width="26.421875" style="0" bestFit="1" customWidth="1"/>
    <col min="18" max="18" width="12.00390625" style="0" bestFit="1" customWidth="1"/>
    <col min="19" max="19" width="12.8515625" style="0" customWidth="1"/>
    <col min="20" max="20" width="7.28125" style="0" customWidth="1"/>
    <col min="21" max="21" width="18.421875" style="0" customWidth="1"/>
    <col min="22" max="22" width="14.140625" style="0" customWidth="1"/>
    <col min="23" max="23" width="15.00390625" style="0" customWidth="1"/>
  </cols>
  <sheetData>
    <row r="1" spans="2:16" ht="13.5">
      <c r="B1" s="121" t="s">
        <v>77</v>
      </c>
      <c r="C1" s="122"/>
      <c r="D1" s="122"/>
      <c r="E1" s="122"/>
      <c r="F1" s="122"/>
      <c r="G1" s="122"/>
      <c r="H1" s="122"/>
      <c r="I1" s="122"/>
      <c r="J1" s="123"/>
      <c r="K1" s="39"/>
      <c r="L1" s="124" t="s">
        <v>143</v>
      </c>
      <c r="M1" s="124"/>
      <c r="N1" s="124"/>
      <c r="O1" s="3"/>
      <c r="P1" s="3"/>
    </row>
    <row r="2" spans="2:13" ht="55.5">
      <c r="B2" s="125" t="s">
        <v>0</v>
      </c>
      <c r="C2" s="20" t="s">
        <v>76</v>
      </c>
      <c r="D2" s="119" t="s">
        <v>168</v>
      </c>
      <c r="E2" s="1" t="s">
        <v>169</v>
      </c>
      <c r="F2" s="1" t="s">
        <v>169</v>
      </c>
      <c r="G2" s="21" t="s">
        <v>86</v>
      </c>
      <c r="H2" s="4" t="s">
        <v>167</v>
      </c>
      <c r="I2" s="16" t="s">
        <v>82</v>
      </c>
      <c r="J2" s="29"/>
      <c r="L2" s="66">
        <v>41324</v>
      </c>
      <c r="M2" s="66">
        <v>41666</v>
      </c>
    </row>
    <row r="3" spans="2:10" ht="13.5">
      <c r="B3" s="126"/>
      <c r="C3" s="22" t="s">
        <v>84</v>
      </c>
      <c r="D3" s="120"/>
      <c r="E3" s="23" t="s">
        <v>84</v>
      </c>
      <c r="F3" s="23" t="s">
        <v>87</v>
      </c>
      <c r="G3" s="35"/>
      <c r="H3" s="35"/>
      <c r="I3" s="24"/>
      <c r="J3" s="18"/>
    </row>
    <row r="4" spans="2:14" ht="15">
      <c r="B4" s="27" t="s">
        <v>9</v>
      </c>
      <c r="C4" s="94">
        <v>92.7</v>
      </c>
      <c r="D4" s="117">
        <v>0.0833</v>
      </c>
      <c r="E4" s="105">
        <f>C4*(D$73/D4)</f>
        <v>1206.4354141656663</v>
      </c>
      <c r="F4" s="30">
        <f>E4*1000000000</f>
        <v>1206435414165.6663</v>
      </c>
      <c r="G4" s="36">
        <v>139928165</v>
      </c>
      <c r="H4" s="36">
        <f aca="true" t="shared" si="0" ref="H4:H35">F4/G4</f>
        <v>8621.81973275835</v>
      </c>
      <c r="I4" s="26" t="s">
        <v>102</v>
      </c>
      <c r="J4" s="17" t="s">
        <v>9</v>
      </c>
      <c r="L4" s="25">
        <v>1024.4</v>
      </c>
      <c r="M4" s="75">
        <v>1024.4</v>
      </c>
      <c r="N4" t="b">
        <f aca="true" t="shared" si="1" ref="N4:N35">M4=L4</f>
        <v>1</v>
      </c>
    </row>
    <row r="5" spans="2:14" ht="15">
      <c r="B5" s="18" t="s">
        <v>10</v>
      </c>
      <c r="C5" s="95">
        <v>55.2</v>
      </c>
      <c r="D5" s="117">
        <v>0.084</v>
      </c>
      <c r="E5" s="105">
        <f aca="true" t="shared" si="2" ref="E5:E67">C5*(D$73/D5)</f>
        <v>712.4085714285715</v>
      </c>
      <c r="F5" s="30">
        <f aca="true" t="shared" si="3" ref="F5:F68">E5*1000000000</f>
        <v>712408571428.5714</v>
      </c>
      <c r="G5" s="36">
        <v>141388566</v>
      </c>
      <c r="H5" s="36">
        <f t="shared" si="0"/>
        <v>5038.657591509708</v>
      </c>
      <c r="I5" s="127" t="s">
        <v>101</v>
      </c>
      <c r="J5" s="18" t="s">
        <v>10</v>
      </c>
      <c r="L5" s="25">
        <v>609.6</v>
      </c>
      <c r="M5" s="75">
        <v>609.6</v>
      </c>
      <c r="N5" t="b">
        <f t="shared" si="1"/>
        <v>1</v>
      </c>
    </row>
    <row r="6" spans="2:14" ht="15">
      <c r="B6" s="18" t="s">
        <v>11</v>
      </c>
      <c r="C6" s="95">
        <v>34.5</v>
      </c>
      <c r="D6" s="117">
        <v>0.0939</v>
      </c>
      <c r="E6" s="105">
        <f t="shared" si="2"/>
        <v>398.31150159744413</v>
      </c>
      <c r="F6" s="30">
        <f t="shared" si="3"/>
        <v>398311501597.44415</v>
      </c>
      <c r="G6" s="36">
        <v>144126071</v>
      </c>
      <c r="H6" s="36">
        <f t="shared" si="0"/>
        <v>2763.632553318158</v>
      </c>
      <c r="I6" s="128"/>
      <c r="J6" s="18" t="s">
        <v>11</v>
      </c>
      <c r="L6" s="25">
        <v>345</v>
      </c>
      <c r="M6" s="75">
        <v>345</v>
      </c>
      <c r="N6" t="b">
        <f t="shared" si="1"/>
        <v>1</v>
      </c>
    </row>
    <row r="7" spans="2:14" ht="15">
      <c r="B7" s="18" t="s">
        <v>12</v>
      </c>
      <c r="C7" s="95">
        <v>29.8</v>
      </c>
      <c r="D7" s="117">
        <v>0.0995</v>
      </c>
      <c r="E7" s="105">
        <f t="shared" si="2"/>
        <v>324.6852261306533</v>
      </c>
      <c r="F7" s="30">
        <f t="shared" si="3"/>
        <v>324685226130.6533</v>
      </c>
      <c r="G7" s="36">
        <v>146631302</v>
      </c>
      <c r="H7" s="36">
        <f t="shared" si="0"/>
        <v>2214.2968227251595</v>
      </c>
      <c r="I7" s="128"/>
      <c r="J7" s="18" t="s">
        <v>12</v>
      </c>
      <c r="L7" s="25">
        <v>281.3</v>
      </c>
      <c r="M7" s="75">
        <v>281.3</v>
      </c>
      <c r="N7" t="b">
        <f t="shared" si="1"/>
        <v>1</v>
      </c>
    </row>
    <row r="8" spans="2:14" ht="15">
      <c r="B8" s="18" t="s">
        <v>13</v>
      </c>
      <c r="C8" s="95">
        <v>38.8</v>
      </c>
      <c r="D8" s="117">
        <v>0.096</v>
      </c>
      <c r="E8" s="105">
        <f t="shared" si="2"/>
        <v>438.15708333333333</v>
      </c>
      <c r="F8" s="30">
        <f t="shared" si="3"/>
        <v>438157083333.3333</v>
      </c>
      <c r="G8" s="36">
        <v>149188130</v>
      </c>
      <c r="H8" s="36">
        <f t="shared" si="0"/>
        <v>2936.943330098268</v>
      </c>
      <c r="I8" s="128"/>
      <c r="J8" s="17" t="s">
        <v>13</v>
      </c>
      <c r="L8" s="25">
        <v>379.2</v>
      </c>
      <c r="M8" s="75">
        <v>379.2</v>
      </c>
      <c r="N8" t="b">
        <f t="shared" si="1"/>
        <v>1</v>
      </c>
    </row>
    <row r="9" spans="2:14" ht="15.75" thickBot="1">
      <c r="B9" s="19" t="s">
        <v>14</v>
      </c>
      <c r="C9" s="95">
        <v>42.6</v>
      </c>
      <c r="D9" s="117">
        <v>0.1006</v>
      </c>
      <c r="E9" s="105">
        <f t="shared" si="2"/>
        <v>459.072166998012</v>
      </c>
      <c r="F9" s="30">
        <f t="shared" si="3"/>
        <v>459072166998.012</v>
      </c>
      <c r="G9" s="36">
        <v>152271417</v>
      </c>
      <c r="H9" s="36">
        <f t="shared" si="0"/>
        <v>3014.828232655194</v>
      </c>
      <c r="I9" s="128"/>
      <c r="J9" s="18" t="s">
        <v>14</v>
      </c>
      <c r="L9" s="25">
        <v>399.6</v>
      </c>
      <c r="M9" s="75">
        <v>399.6</v>
      </c>
      <c r="N9" t="b">
        <f t="shared" si="1"/>
        <v>1</v>
      </c>
    </row>
    <row r="10" spans="2:14" ht="15">
      <c r="B10" s="17" t="s">
        <v>15</v>
      </c>
      <c r="C10" s="95">
        <v>45.5</v>
      </c>
      <c r="D10" s="117">
        <v>0.1006</v>
      </c>
      <c r="E10" s="105">
        <f t="shared" si="2"/>
        <v>490.3235586481114</v>
      </c>
      <c r="F10" s="30">
        <f t="shared" si="3"/>
        <v>490323558648.1114</v>
      </c>
      <c r="G10" s="36">
        <v>154877889</v>
      </c>
      <c r="H10" s="36">
        <f t="shared" si="0"/>
        <v>3165.8719124723566</v>
      </c>
      <c r="I10" s="128"/>
      <c r="J10" s="18" t="s">
        <v>15</v>
      </c>
      <c r="L10" s="25">
        <v>434.7</v>
      </c>
      <c r="M10" s="75">
        <v>434.7</v>
      </c>
      <c r="N10" t="b">
        <f t="shared" si="1"/>
        <v>1</v>
      </c>
    </row>
    <row r="11" spans="2:14" ht="15">
      <c r="B11" s="18" t="s">
        <v>16</v>
      </c>
      <c r="C11" s="95">
        <v>67.7</v>
      </c>
      <c r="D11" s="117">
        <v>0.1003</v>
      </c>
      <c r="E11" s="105">
        <f t="shared" si="2"/>
        <v>731.7404785643071</v>
      </c>
      <c r="F11" s="30">
        <f t="shared" si="3"/>
        <v>731740478564.3071</v>
      </c>
      <c r="G11" s="36">
        <v>157552740</v>
      </c>
      <c r="H11" s="36">
        <f t="shared" si="0"/>
        <v>4644.41607657415</v>
      </c>
      <c r="I11" s="128"/>
      <c r="J11" s="18" t="s">
        <v>16</v>
      </c>
      <c r="L11" s="25">
        <v>649.6</v>
      </c>
      <c r="M11" s="75">
        <v>649.6</v>
      </c>
      <c r="N11" t="b">
        <f t="shared" si="1"/>
        <v>1</v>
      </c>
    </row>
    <row r="12" spans="2:14" ht="15">
      <c r="B12" s="18" t="s">
        <v>17</v>
      </c>
      <c r="C12" s="95">
        <v>76.1</v>
      </c>
      <c r="D12" s="117">
        <v>0.1078</v>
      </c>
      <c r="E12" s="105">
        <f t="shared" si="2"/>
        <v>765.3062152133581</v>
      </c>
      <c r="F12" s="30">
        <f t="shared" si="3"/>
        <v>765306215213.358</v>
      </c>
      <c r="G12" s="36">
        <v>160184192</v>
      </c>
      <c r="H12" s="36">
        <f t="shared" si="0"/>
        <v>4777.6637985186335</v>
      </c>
      <c r="I12" s="129"/>
      <c r="J12" s="17" t="s">
        <v>17</v>
      </c>
      <c r="L12" s="25">
        <v>677.1</v>
      </c>
      <c r="M12" s="75">
        <v>677.1</v>
      </c>
      <c r="N12" t="b">
        <f t="shared" si="1"/>
        <v>1</v>
      </c>
    </row>
    <row r="13" spans="2:14" ht="15">
      <c r="B13" s="18" t="s">
        <v>18</v>
      </c>
      <c r="C13" s="95">
        <v>70.9</v>
      </c>
      <c r="D13" s="117">
        <v>0.1115</v>
      </c>
      <c r="E13" s="105">
        <f t="shared" si="2"/>
        <v>689.3514798206279</v>
      </c>
      <c r="F13" s="30">
        <f t="shared" si="3"/>
        <v>689351479820.6279</v>
      </c>
      <c r="G13" s="36">
        <v>163025854</v>
      </c>
      <c r="H13" s="36">
        <f t="shared" si="0"/>
        <v>4228.4794890301755</v>
      </c>
      <c r="I13" s="130" t="s">
        <v>100</v>
      </c>
      <c r="J13" s="18" t="s">
        <v>18</v>
      </c>
      <c r="L13" s="25">
        <v>609.2</v>
      </c>
      <c r="M13" s="75">
        <v>609.2</v>
      </c>
      <c r="N13" t="b">
        <f t="shared" si="1"/>
        <v>1</v>
      </c>
    </row>
    <row r="14" spans="2:14" ht="15">
      <c r="B14" s="18" t="s">
        <v>19</v>
      </c>
      <c r="C14" s="95">
        <v>68.4</v>
      </c>
      <c r="D14" s="117">
        <v>0.1152</v>
      </c>
      <c r="E14" s="105">
        <f t="shared" si="2"/>
        <v>643.6843750000002</v>
      </c>
      <c r="F14" s="30">
        <f t="shared" si="3"/>
        <v>643684375000.0001</v>
      </c>
      <c r="G14" s="36">
        <v>165931202</v>
      </c>
      <c r="H14" s="36">
        <f t="shared" si="0"/>
        <v>3879.224445080559</v>
      </c>
      <c r="I14" s="131"/>
      <c r="J14" s="18" t="s">
        <v>19</v>
      </c>
      <c r="L14" s="25">
        <v>568.9</v>
      </c>
      <c r="M14" s="75">
        <v>568.9</v>
      </c>
      <c r="N14" t="b">
        <f t="shared" si="1"/>
        <v>1</v>
      </c>
    </row>
    <row r="15" spans="2:14" ht="15.75" thickBot="1">
      <c r="B15" s="19" t="s">
        <v>20</v>
      </c>
      <c r="C15" s="95">
        <v>70.6</v>
      </c>
      <c r="D15" s="117">
        <v>0.1202</v>
      </c>
      <c r="E15" s="105">
        <f t="shared" si="2"/>
        <v>636.7509151414309</v>
      </c>
      <c r="F15" s="30">
        <f t="shared" si="3"/>
        <v>636750915141.4309</v>
      </c>
      <c r="G15" s="36">
        <v>168903031</v>
      </c>
      <c r="H15" s="36">
        <f t="shared" si="0"/>
        <v>3769.9200030426387</v>
      </c>
      <c r="I15" s="131"/>
      <c r="J15" s="18" t="s">
        <v>20</v>
      </c>
      <c r="L15" s="25">
        <v>559.3</v>
      </c>
      <c r="M15" s="75">
        <v>559.3</v>
      </c>
      <c r="N15" t="b">
        <f t="shared" si="1"/>
        <v>1</v>
      </c>
    </row>
    <row r="16" spans="2:14" ht="15">
      <c r="B16" s="17" t="s">
        <v>21</v>
      </c>
      <c r="C16" s="95">
        <v>76.6</v>
      </c>
      <c r="D16" s="117">
        <v>0.126</v>
      </c>
      <c r="E16" s="105">
        <f t="shared" si="2"/>
        <v>659.0639682539683</v>
      </c>
      <c r="F16" s="30">
        <f t="shared" si="3"/>
        <v>659063968253.9683</v>
      </c>
      <c r="G16" s="36">
        <v>171984130</v>
      </c>
      <c r="H16" s="36">
        <f t="shared" si="0"/>
        <v>3832.120837277069</v>
      </c>
      <c r="I16" s="131"/>
      <c r="J16" s="17" t="s">
        <v>21</v>
      </c>
      <c r="L16" s="25">
        <v>577.1</v>
      </c>
      <c r="M16" s="75">
        <v>577.1</v>
      </c>
      <c r="N16" t="b">
        <f t="shared" si="1"/>
        <v>1</v>
      </c>
    </row>
    <row r="17" spans="2:14" ht="15">
      <c r="B17" s="18" t="s">
        <v>22</v>
      </c>
      <c r="C17" s="95">
        <v>82.4</v>
      </c>
      <c r="D17" s="117">
        <v>0.1335</v>
      </c>
      <c r="E17" s="105">
        <f t="shared" si="2"/>
        <v>669.1373782771536</v>
      </c>
      <c r="F17" s="30">
        <f t="shared" si="3"/>
        <v>669137378277.1537</v>
      </c>
      <c r="G17" s="36">
        <v>174881904</v>
      </c>
      <c r="H17" s="36">
        <f t="shared" si="0"/>
        <v>3826.224228878213</v>
      </c>
      <c r="I17" s="131"/>
      <c r="J17" s="18" t="s">
        <v>22</v>
      </c>
      <c r="L17" s="25">
        <v>586.5</v>
      </c>
      <c r="M17" s="75">
        <v>586.5</v>
      </c>
      <c r="N17" t="b">
        <f t="shared" si="1"/>
        <v>1</v>
      </c>
    </row>
    <row r="18" spans="2:14" ht="15">
      <c r="B18" s="18" t="s">
        <v>23</v>
      </c>
      <c r="C18" s="95">
        <v>92.1</v>
      </c>
      <c r="D18" s="117">
        <v>0.1389</v>
      </c>
      <c r="E18" s="105">
        <f t="shared" si="2"/>
        <v>718.8308855291577</v>
      </c>
      <c r="F18" s="30">
        <f t="shared" si="3"/>
        <v>718830885529.1577</v>
      </c>
      <c r="G18" s="36">
        <v>177829628</v>
      </c>
      <c r="H18" s="36">
        <f t="shared" si="0"/>
        <v>4042.2447800945615</v>
      </c>
      <c r="I18" s="131"/>
      <c r="J18" s="18" t="s">
        <v>23</v>
      </c>
      <c r="L18" s="25">
        <v>630.4</v>
      </c>
      <c r="M18" s="75">
        <v>630.4</v>
      </c>
      <c r="N18" t="b">
        <f t="shared" si="1"/>
        <v>1</v>
      </c>
    </row>
    <row r="19" spans="2:14" ht="15">
      <c r="B19" s="18" t="s">
        <v>24</v>
      </c>
      <c r="C19" s="95">
        <v>92.2</v>
      </c>
      <c r="D19" s="117">
        <v>0.141</v>
      </c>
      <c r="E19" s="105">
        <f t="shared" si="2"/>
        <v>708.8937588652484</v>
      </c>
      <c r="F19" s="30">
        <f t="shared" si="3"/>
        <v>708893758865.2484</v>
      </c>
      <c r="G19" s="36">
        <v>180671158</v>
      </c>
      <c r="H19" s="36">
        <f t="shared" si="0"/>
        <v>3923.668651447114</v>
      </c>
      <c r="I19" s="131"/>
      <c r="J19" s="18" t="s">
        <v>24</v>
      </c>
      <c r="L19" s="25">
        <v>628.4</v>
      </c>
      <c r="M19" s="75">
        <v>628.4</v>
      </c>
      <c r="N19" t="b">
        <f t="shared" si="1"/>
        <v>1</v>
      </c>
    </row>
    <row r="20" spans="2:14" ht="15.75" thickBot="1">
      <c r="B20" s="19" t="s">
        <v>25</v>
      </c>
      <c r="C20" s="95">
        <v>97.7</v>
      </c>
      <c r="D20" s="117">
        <v>0.1441</v>
      </c>
      <c r="E20" s="105">
        <f t="shared" si="2"/>
        <v>735.0213046495489</v>
      </c>
      <c r="F20" s="30">
        <f t="shared" si="3"/>
        <v>735021304649.549</v>
      </c>
      <c r="G20" s="36">
        <v>183691481</v>
      </c>
      <c r="H20" s="36">
        <f t="shared" si="0"/>
        <v>4001.3902694243557</v>
      </c>
      <c r="I20" s="132"/>
      <c r="J20" s="17" t="s">
        <v>25</v>
      </c>
      <c r="L20" s="25">
        <v>648.5</v>
      </c>
      <c r="M20" s="75">
        <v>648.5</v>
      </c>
      <c r="N20" t="b">
        <f t="shared" si="1"/>
        <v>1</v>
      </c>
    </row>
    <row r="21" spans="2:14" ht="15">
      <c r="B21" s="17" t="s">
        <v>26</v>
      </c>
      <c r="C21" s="95">
        <v>106.8</v>
      </c>
      <c r="D21" s="117">
        <v>0.1442</v>
      </c>
      <c r="E21" s="105">
        <f t="shared" si="2"/>
        <v>802.9256588072122</v>
      </c>
      <c r="F21" s="30">
        <f t="shared" si="3"/>
        <v>802925658807.2123</v>
      </c>
      <c r="G21" s="36">
        <v>186537737</v>
      </c>
      <c r="H21" s="36">
        <f t="shared" si="0"/>
        <v>4304.360456604083</v>
      </c>
      <c r="I21" s="133" t="s">
        <v>99</v>
      </c>
      <c r="J21" s="18" t="s">
        <v>26</v>
      </c>
      <c r="L21" s="25">
        <v>707</v>
      </c>
      <c r="M21" s="75">
        <v>707</v>
      </c>
      <c r="N21" t="b">
        <f t="shared" si="1"/>
        <v>1</v>
      </c>
    </row>
    <row r="22" spans="2:14" ht="15">
      <c r="B22" s="18" t="s">
        <v>27</v>
      </c>
      <c r="C22" s="95">
        <v>111.3</v>
      </c>
      <c r="D22" s="117">
        <v>0.1502</v>
      </c>
      <c r="E22" s="105">
        <f t="shared" si="2"/>
        <v>803.3310918774966</v>
      </c>
      <c r="F22" s="30">
        <f t="shared" si="3"/>
        <v>803331091877.4967</v>
      </c>
      <c r="G22" s="36">
        <v>189241798</v>
      </c>
      <c r="H22" s="36">
        <f t="shared" si="0"/>
        <v>4244.998200014443</v>
      </c>
      <c r="I22" s="134"/>
      <c r="J22" s="18" t="s">
        <v>27</v>
      </c>
      <c r="L22" s="25">
        <v>705</v>
      </c>
      <c r="M22" s="75">
        <v>705</v>
      </c>
      <c r="N22" t="b">
        <f t="shared" si="1"/>
        <v>1</v>
      </c>
    </row>
    <row r="23" spans="2:14" ht="15">
      <c r="B23" s="18" t="s">
        <v>28</v>
      </c>
      <c r="C23" s="95">
        <v>118.5</v>
      </c>
      <c r="D23" s="117">
        <v>0.1527</v>
      </c>
      <c r="E23" s="105">
        <f t="shared" si="2"/>
        <v>841.2956777996071</v>
      </c>
      <c r="F23" s="30">
        <f t="shared" si="3"/>
        <v>841295677799.6072</v>
      </c>
      <c r="G23" s="36">
        <v>191888791</v>
      </c>
      <c r="H23" s="36">
        <f t="shared" si="0"/>
        <v>4384.287760714524</v>
      </c>
      <c r="I23" s="135" t="s">
        <v>98</v>
      </c>
      <c r="J23" s="18" t="s">
        <v>28</v>
      </c>
      <c r="L23" s="25">
        <v>740.8</v>
      </c>
      <c r="M23" s="75">
        <v>740.8</v>
      </c>
      <c r="N23" t="b">
        <f t="shared" si="1"/>
        <v>1</v>
      </c>
    </row>
    <row r="24" spans="2:14" ht="15">
      <c r="B24" s="18" t="s">
        <v>29</v>
      </c>
      <c r="C24" s="95">
        <v>118.2</v>
      </c>
      <c r="D24" s="117">
        <v>0.155</v>
      </c>
      <c r="E24" s="105">
        <f t="shared" si="2"/>
        <v>826.713677419355</v>
      </c>
      <c r="F24" s="30">
        <f t="shared" si="3"/>
        <v>826713677419.355</v>
      </c>
      <c r="G24" s="36">
        <v>194302963</v>
      </c>
      <c r="H24" s="36">
        <f t="shared" si="0"/>
        <v>4254.766189125768</v>
      </c>
      <c r="I24" s="136"/>
      <c r="J24" s="17" t="s">
        <v>29</v>
      </c>
      <c r="L24" s="25">
        <v>729.4</v>
      </c>
      <c r="M24" s="75">
        <v>729.4</v>
      </c>
      <c r="N24" t="b">
        <f t="shared" si="1"/>
        <v>1</v>
      </c>
    </row>
    <row r="25" spans="2:14" ht="15.75" thickBot="1">
      <c r="B25" s="19" t="s">
        <v>30</v>
      </c>
      <c r="C25" s="95">
        <v>134.5</v>
      </c>
      <c r="D25" s="117">
        <v>0.1593</v>
      </c>
      <c r="E25" s="105">
        <f t="shared" si="2"/>
        <v>915.326114249843</v>
      </c>
      <c r="F25" s="30">
        <f t="shared" si="3"/>
        <v>915326114249.843</v>
      </c>
      <c r="G25" s="36">
        <v>196560338</v>
      </c>
      <c r="H25" s="36">
        <f t="shared" si="0"/>
        <v>4656.7182553880375</v>
      </c>
      <c r="I25" s="136"/>
      <c r="J25" s="18" t="s">
        <v>30</v>
      </c>
      <c r="L25" s="25">
        <v>810.9</v>
      </c>
      <c r="M25" s="75">
        <v>810.9</v>
      </c>
      <c r="N25" t="b">
        <f t="shared" si="1"/>
        <v>1</v>
      </c>
    </row>
    <row r="26" spans="2:14" ht="15">
      <c r="B26" s="17" t="s">
        <v>31</v>
      </c>
      <c r="C26" s="95">
        <v>157.5</v>
      </c>
      <c r="D26" s="117">
        <v>0.1629</v>
      </c>
      <c r="E26" s="105">
        <f t="shared" si="2"/>
        <v>1048.1629834254145</v>
      </c>
      <c r="F26" s="30">
        <f t="shared" si="3"/>
        <v>1048162983425.4146</v>
      </c>
      <c r="G26" s="36">
        <v>198712056</v>
      </c>
      <c r="H26" s="36">
        <f t="shared" si="0"/>
        <v>5274.783042984642</v>
      </c>
      <c r="I26" s="136"/>
      <c r="J26" s="18" t="s">
        <v>31</v>
      </c>
      <c r="L26" s="25">
        <v>926.3</v>
      </c>
      <c r="M26" s="75">
        <v>926.3</v>
      </c>
      <c r="N26" t="b">
        <f t="shared" si="1"/>
        <v>1</v>
      </c>
    </row>
    <row r="27" spans="2:14" ht="15">
      <c r="B27" s="18" t="s">
        <v>32</v>
      </c>
      <c r="C27" s="95">
        <v>178.1</v>
      </c>
      <c r="D27" s="117">
        <v>0.1689</v>
      </c>
      <c r="E27" s="105">
        <f t="shared" si="2"/>
        <v>1143.1510361160451</v>
      </c>
      <c r="F27" s="30">
        <f t="shared" si="3"/>
        <v>1143151036116.0452</v>
      </c>
      <c r="G27" s="36">
        <v>200706052</v>
      </c>
      <c r="H27" s="36">
        <f t="shared" si="0"/>
        <v>5695.648062052684</v>
      </c>
      <c r="I27" s="136"/>
      <c r="J27" s="18" t="s">
        <v>32</v>
      </c>
      <c r="L27" s="25">
        <v>1009.3</v>
      </c>
      <c r="M27" s="75">
        <v>1009.3</v>
      </c>
      <c r="N27" t="b">
        <f t="shared" si="1"/>
        <v>1</v>
      </c>
    </row>
    <row r="28" spans="2:14" ht="15">
      <c r="B28" s="18" t="s">
        <v>33</v>
      </c>
      <c r="C28" s="95">
        <v>183.6</v>
      </c>
      <c r="D28" s="117">
        <v>0.1795</v>
      </c>
      <c r="E28" s="105">
        <f t="shared" si="2"/>
        <v>1108.86217270195</v>
      </c>
      <c r="F28" s="30">
        <f t="shared" si="3"/>
        <v>1108862172701.95</v>
      </c>
      <c r="G28" s="36">
        <v>202676946</v>
      </c>
      <c r="H28" s="36">
        <f t="shared" si="0"/>
        <v>5471.081909345278</v>
      </c>
      <c r="I28" s="137"/>
      <c r="J28" s="17" t="s">
        <v>33</v>
      </c>
      <c r="L28" s="25">
        <v>976.3</v>
      </c>
      <c r="M28" s="75">
        <v>976.3</v>
      </c>
      <c r="N28" t="b">
        <f t="shared" si="1"/>
        <v>1</v>
      </c>
    </row>
    <row r="29" spans="2:14" ht="15">
      <c r="B29" s="18" t="s">
        <v>34</v>
      </c>
      <c r="C29" s="95">
        <v>195.6</v>
      </c>
      <c r="D29" s="117">
        <v>0.1897</v>
      </c>
      <c r="E29" s="105">
        <f t="shared" si="2"/>
        <v>1117.8173958882446</v>
      </c>
      <c r="F29" s="30">
        <f t="shared" si="3"/>
        <v>1117817395888.2446</v>
      </c>
      <c r="G29" s="36">
        <v>205052174</v>
      </c>
      <c r="H29" s="36">
        <f t="shared" si="0"/>
        <v>5451.38036862874</v>
      </c>
      <c r="I29" s="138" t="s">
        <v>97</v>
      </c>
      <c r="J29" s="18" t="s">
        <v>34</v>
      </c>
      <c r="L29" s="25">
        <v>982.2</v>
      </c>
      <c r="M29" s="75">
        <v>982.2</v>
      </c>
      <c r="N29" t="b">
        <f t="shared" si="1"/>
        <v>1</v>
      </c>
    </row>
    <row r="30" spans="2:14" ht="15.75" thickBot="1">
      <c r="B30" s="19" t="s">
        <v>35</v>
      </c>
      <c r="C30" s="95">
        <v>210.2</v>
      </c>
      <c r="D30" s="117">
        <v>0.2029</v>
      </c>
      <c r="E30" s="105">
        <f t="shared" si="2"/>
        <v>1123.1040906850665</v>
      </c>
      <c r="F30" s="30">
        <f t="shared" si="3"/>
        <v>1123104090685.0664</v>
      </c>
      <c r="G30" s="36">
        <v>207660677</v>
      </c>
      <c r="H30" s="36">
        <f t="shared" si="0"/>
        <v>5408.361885890733</v>
      </c>
      <c r="I30" s="139"/>
      <c r="J30" s="18" t="s">
        <v>35</v>
      </c>
      <c r="L30" s="25">
        <v>985.3</v>
      </c>
      <c r="M30" s="75">
        <v>985.3</v>
      </c>
      <c r="N30" t="b">
        <f t="shared" si="1"/>
        <v>1</v>
      </c>
    </row>
    <row r="31" spans="2:14" ht="15">
      <c r="B31" s="17" t="s">
        <v>36</v>
      </c>
      <c r="C31" s="95">
        <v>230.7</v>
      </c>
      <c r="D31" s="117">
        <v>0.2164</v>
      </c>
      <c r="E31" s="105">
        <f t="shared" si="2"/>
        <v>1155.7387707948244</v>
      </c>
      <c r="F31" s="30">
        <f t="shared" si="3"/>
        <v>1155738770794.8245</v>
      </c>
      <c r="G31" s="36">
        <v>209896021</v>
      </c>
      <c r="H31" s="36">
        <f t="shared" si="0"/>
        <v>5506.244307484154</v>
      </c>
      <c r="I31" s="139"/>
      <c r="J31" s="18" t="s">
        <v>36</v>
      </c>
      <c r="L31" s="25">
        <v>1010.4</v>
      </c>
      <c r="M31" s="75">
        <v>1010.4</v>
      </c>
      <c r="N31" t="b">
        <f t="shared" si="1"/>
        <v>1</v>
      </c>
    </row>
    <row r="32" spans="2:14" ht="15">
      <c r="B32" s="18" t="s">
        <v>37</v>
      </c>
      <c r="C32" s="95">
        <v>245.7</v>
      </c>
      <c r="D32" s="117">
        <v>0.2265</v>
      </c>
      <c r="E32" s="105">
        <f t="shared" si="2"/>
        <v>1175.9972185430463</v>
      </c>
      <c r="F32" s="30">
        <f t="shared" si="3"/>
        <v>1175997218543.0464</v>
      </c>
      <c r="G32" s="36">
        <v>211908788</v>
      </c>
      <c r="H32" s="36">
        <f t="shared" si="0"/>
        <v>5549.544356523083</v>
      </c>
      <c r="I32" s="139"/>
      <c r="J32" s="17" t="s">
        <v>37</v>
      </c>
      <c r="L32" s="25">
        <v>1018.3</v>
      </c>
      <c r="M32" s="75">
        <v>1018.3</v>
      </c>
      <c r="N32" t="b">
        <f t="shared" si="1"/>
        <v>1</v>
      </c>
    </row>
    <row r="33" spans="2:14" ht="15">
      <c r="B33" s="18" t="s">
        <v>38</v>
      </c>
      <c r="C33" s="95">
        <v>269.4</v>
      </c>
      <c r="D33" s="117">
        <v>0.2453</v>
      </c>
      <c r="E33" s="105">
        <f t="shared" si="2"/>
        <v>1190.6096208724011</v>
      </c>
      <c r="F33" s="30">
        <f t="shared" si="3"/>
        <v>1190609620872.4011</v>
      </c>
      <c r="G33" s="36">
        <v>213853928</v>
      </c>
      <c r="H33" s="36">
        <f t="shared" si="0"/>
        <v>5567.3965496317705</v>
      </c>
      <c r="I33" s="140"/>
      <c r="J33" s="18" t="s">
        <v>38</v>
      </c>
      <c r="L33" s="25">
        <v>1027.3</v>
      </c>
      <c r="M33" s="75">
        <v>1027.3</v>
      </c>
      <c r="N33" t="b">
        <f t="shared" si="1"/>
        <v>1</v>
      </c>
    </row>
    <row r="34" spans="2:14" ht="15">
      <c r="B34" s="18" t="s">
        <v>39</v>
      </c>
      <c r="C34" s="95">
        <v>332.3</v>
      </c>
      <c r="D34" s="117">
        <v>0.2694</v>
      </c>
      <c r="E34" s="105">
        <f t="shared" si="2"/>
        <v>1337.2176317743138</v>
      </c>
      <c r="F34" s="30">
        <f t="shared" si="3"/>
        <v>1337217631774.3137</v>
      </c>
      <c r="G34" s="36">
        <v>215973199</v>
      </c>
      <c r="H34" s="36">
        <f t="shared" si="0"/>
        <v>6191.590613862759</v>
      </c>
      <c r="I34" s="130" t="s">
        <v>78</v>
      </c>
      <c r="J34" s="18" t="s">
        <v>39</v>
      </c>
      <c r="L34" s="25">
        <v>1149.9</v>
      </c>
      <c r="M34" s="75">
        <v>1149.9</v>
      </c>
      <c r="N34" t="b">
        <f t="shared" si="1"/>
        <v>1</v>
      </c>
    </row>
    <row r="35" spans="2:14" ht="15.75" thickBot="1">
      <c r="B35" s="19" t="s">
        <v>40</v>
      </c>
      <c r="C35" s="95">
        <v>371.8</v>
      </c>
      <c r="D35" s="117">
        <v>0.2886</v>
      </c>
      <c r="E35" s="105">
        <f t="shared" si="2"/>
        <v>1396.6333333333334</v>
      </c>
      <c r="F35" s="30">
        <f t="shared" si="3"/>
        <v>1396633333333.3335</v>
      </c>
      <c r="G35" s="36">
        <v>218035164</v>
      </c>
      <c r="H35" s="36">
        <f t="shared" si="0"/>
        <v>6405.541692042543</v>
      </c>
      <c r="I35" s="131"/>
      <c r="J35" s="18" t="s">
        <v>40</v>
      </c>
      <c r="L35" s="25">
        <v>1192.4</v>
      </c>
      <c r="M35" s="75">
        <v>1192.4</v>
      </c>
      <c r="N35" t="b">
        <f t="shared" si="1"/>
        <v>1</v>
      </c>
    </row>
    <row r="36" spans="2:14" ht="21" customHeight="1" thickBot="1">
      <c r="B36" s="17" t="s">
        <v>41</v>
      </c>
      <c r="C36" s="31">
        <v>409.2</v>
      </c>
      <c r="D36" s="117">
        <v>0.3096</v>
      </c>
      <c r="E36" s="105">
        <f t="shared" si="2"/>
        <v>1432.8608527131785</v>
      </c>
      <c r="F36" s="30">
        <f t="shared" si="3"/>
        <v>1432860852713.1785</v>
      </c>
      <c r="G36" s="37">
        <v>220239425</v>
      </c>
      <c r="H36" s="36">
        <f aca="true" t="shared" si="4" ref="H36:H67">F36/G36</f>
        <v>6505.923508986542</v>
      </c>
      <c r="I36" s="141"/>
      <c r="J36" s="17" t="s">
        <v>41</v>
      </c>
      <c r="L36" s="31">
        <v>1213.6</v>
      </c>
      <c r="M36" s="75">
        <v>1213.6</v>
      </c>
      <c r="N36" t="b">
        <f>M36=L36</f>
        <v>1</v>
      </c>
    </row>
    <row r="37" spans="2:14" ht="15">
      <c r="B37" s="18" t="s">
        <v>42</v>
      </c>
      <c r="C37" s="32">
        <v>458.7</v>
      </c>
      <c r="D37" s="117">
        <v>0.3291</v>
      </c>
      <c r="E37" s="105">
        <f t="shared" si="2"/>
        <v>1511.0199635369188</v>
      </c>
      <c r="F37" s="30">
        <f t="shared" si="3"/>
        <v>1511019963536.9187</v>
      </c>
      <c r="G37" s="37">
        <v>222584545</v>
      </c>
      <c r="H37" s="36">
        <f t="shared" si="4"/>
        <v>6788.521474107372</v>
      </c>
      <c r="I37" s="142" t="s">
        <v>89</v>
      </c>
      <c r="J37" s="18" t="s">
        <v>42</v>
      </c>
      <c r="L37" s="32">
        <v>1278.2</v>
      </c>
      <c r="M37" s="75">
        <v>1278.2</v>
      </c>
      <c r="N37" t="b">
        <f aca="true" t="shared" si="5" ref="N37:N72">M37=L37</f>
        <v>1</v>
      </c>
    </row>
    <row r="38" spans="2:14" ht="15">
      <c r="B38" s="18" t="s">
        <v>43</v>
      </c>
      <c r="C38" s="33">
        <v>504</v>
      </c>
      <c r="D38" s="117">
        <v>0.3573</v>
      </c>
      <c r="E38" s="105">
        <f t="shared" si="2"/>
        <v>1529.2090680100757</v>
      </c>
      <c r="F38" s="30">
        <f t="shared" si="3"/>
        <v>1529209068010.0757</v>
      </c>
      <c r="G38" s="37">
        <v>225055487</v>
      </c>
      <c r="H38" s="36">
        <f t="shared" si="4"/>
        <v>6794.80908639244</v>
      </c>
      <c r="I38" s="136"/>
      <c r="J38" s="18" t="s">
        <v>43</v>
      </c>
      <c r="L38" s="33">
        <v>1291.1</v>
      </c>
      <c r="M38" s="75">
        <v>1291.1</v>
      </c>
      <c r="N38" t="b">
        <f t="shared" si="5"/>
        <v>1</v>
      </c>
    </row>
    <row r="39" spans="2:14" ht="15">
      <c r="B39" s="18" t="s">
        <v>44</v>
      </c>
      <c r="C39" s="33">
        <v>590.9</v>
      </c>
      <c r="D39" s="117">
        <v>0.3949</v>
      </c>
      <c r="E39" s="105">
        <f t="shared" si="2"/>
        <v>1622.1693846543428</v>
      </c>
      <c r="F39" s="30">
        <f t="shared" si="3"/>
        <v>1622169384654.3428</v>
      </c>
      <c r="G39" s="37">
        <v>227726000</v>
      </c>
      <c r="H39" s="36">
        <f t="shared" si="4"/>
        <v>7123.338506162418</v>
      </c>
      <c r="I39" s="136"/>
      <c r="J39" s="18" t="s">
        <v>44</v>
      </c>
      <c r="L39" s="33">
        <v>1368.2</v>
      </c>
      <c r="M39" s="75">
        <v>1368.2</v>
      </c>
      <c r="N39" t="b">
        <f t="shared" si="5"/>
        <v>1</v>
      </c>
    </row>
    <row r="40" spans="2:14" ht="15.75" thickBot="1">
      <c r="B40" s="19" t="s">
        <v>45</v>
      </c>
      <c r="C40" s="31">
        <v>678.2</v>
      </c>
      <c r="D40" s="117">
        <v>0.4387</v>
      </c>
      <c r="E40" s="105">
        <f t="shared" si="2"/>
        <v>1675.943970822886</v>
      </c>
      <c r="F40" s="30">
        <f t="shared" si="3"/>
        <v>1675943970822.886</v>
      </c>
      <c r="G40" s="37">
        <v>229966000</v>
      </c>
      <c r="H40" s="36">
        <f t="shared" si="4"/>
        <v>7287.790242135298</v>
      </c>
      <c r="I40" s="143"/>
      <c r="J40" s="19" t="s">
        <v>45</v>
      </c>
      <c r="L40" s="31">
        <v>1416</v>
      </c>
      <c r="M40" s="75">
        <v>1416</v>
      </c>
      <c r="N40" t="b">
        <f t="shared" si="5"/>
        <v>1</v>
      </c>
    </row>
    <row r="41" spans="2:14" ht="15">
      <c r="B41" s="17" t="s">
        <v>46</v>
      </c>
      <c r="C41" s="32">
        <v>745.7</v>
      </c>
      <c r="D41" s="117">
        <v>0.4717</v>
      </c>
      <c r="E41" s="105">
        <f t="shared" si="2"/>
        <v>1713.829489082044</v>
      </c>
      <c r="F41" s="30">
        <f t="shared" si="3"/>
        <v>1713829489082.044</v>
      </c>
      <c r="G41" s="37">
        <v>232188000</v>
      </c>
      <c r="H41" s="36">
        <f t="shared" si="4"/>
        <v>7381.21474444004</v>
      </c>
      <c r="I41" s="144" t="s">
        <v>79</v>
      </c>
      <c r="J41" s="17" t="s">
        <v>46</v>
      </c>
      <c r="L41" s="32">
        <v>1451.7</v>
      </c>
      <c r="M41" s="75">
        <v>1451.7</v>
      </c>
      <c r="N41" t="b">
        <f t="shared" si="5"/>
        <v>1</v>
      </c>
    </row>
    <row r="42" spans="2:14" ht="15">
      <c r="B42" s="18" t="s">
        <v>47</v>
      </c>
      <c r="C42" s="33">
        <v>808.4</v>
      </c>
      <c r="D42" s="117">
        <v>0.4949</v>
      </c>
      <c r="E42" s="105">
        <f t="shared" si="2"/>
        <v>1770.8354010911296</v>
      </c>
      <c r="F42" s="30">
        <f t="shared" si="3"/>
        <v>1770835401091.1296</v>
      </c>
      <c r="G42" s="37">
        <v>234307000</v>
      </c>
      <c r="H42" s="36">
        <f t="shared" si="4"/>
        <v>7557.757135258997</v>
      </c>
      <c r="I42" s="131"/>
      <c r="J42" s="18" t="s">
        <v>47</v>
      </c>
      <c r="L42" s="33">
        <v>1498.6</v>
      </c>
      <c r="M42" s="75">
        <v>1498.6</v>
      </c>
      <c r="N42" t="b">
        <f t="shared" si="5"/>
        <v>1</v>
      </c>
    </row>
    <row r="43" spans="2:14" ht="15">
      <c r="B43" s="18" t="s">
        <v>48</v>
      </c>
      <c r="C43" s="33">
        <v>851.8</v>
      </c>
      <c r="D43" s="117">
        <v>0.5165</v>
      </c>
      <c r="E43" s="105">
        <f t="shared" si="2"/>
        <v>1787.872952565344</v>
      </c>
      <c r="F43" s="30">
        <f t="shared" si="3"/>
        <v>1787872952565.344</v>
      </c>
      <c r="G43" s="37">
        <v>236348000</v>
      </c>
      <c r="H43" s="36">
        <f t="shared" si="4"/>
        <v>7564.578302187216</v>
      </c>
      <c r="I43" s="131"/>
      <c r="J43" s="18" t="s">
        <v>48</v>
      </c>
      <c r="L43" s="33">
        <v>1500.4</v>
      </c>
      <c r="M43" s="75">
        <v>1500.4</v>
      </c>
      <c r="N43" t="b">
        <f t="shared" si="5"/>
        <v>1</v>
      </c>
    </row>
    <row r="44" spans="2:14" ht="15">
      <c r="B44" s="18" t="s">
        <v>49</v>
      </c>
      <c r="C44" s="33">
        <v>946.3</v>
      </c>
      <c r="D44" s="117">
        <v>0.5334</v>
      </c>
      <c r="E44" s="105">
        <f t="shared" si="2"/>
        <v>1923.2917697787777</v>
      </c>
      <c r="F44" s="30">
        <f t="shared" si="3"/>
        <v>1923291769778.7778</v>
      </c>
      <c r="G44" s="37">
        <v>238466000</v>
      </c>
      <c r="H44" s="36">
        <f t="shared" si="4"/>
        <v>8065.26620054338</v>
      </c>
      <c r="I44" s="131"/>
      <c r="J44" s="18" t="s">
        <v>49</v>
      </c>
      <c r="L44" s="33">
        <v>1612.2</v>
      </c>
      <c r="M44" s="75">
        <v>1612.2</v>
      </c>
      <c r="N44" t="b">
        <f t="shared" si="5"/>
        <v>1</v>
      </c>
    </row>
    <row r="45" spans="2:14" ht="15">
      <c r="B45" s="18" t="s">
        <v>50</v>
      </c>
      <c r="C45" s="33">
        <v>990.4</v>
      </c>
      <c r="D45" s="117">
        <v>0.5477</v>
      </c>
      <c r="E45" s="105">
        <f t="shared" si="2"/>
        <v>1960.3663319335406</v>
      </c>
      <c r="F45" s="30">
        <f t="shared" si="3"/>
        <v>1960366331933.5405</v>
      </c>
      <c r="G45" s="37">
        <v>240651000</v>
      </c>
      <c r="H45" s="36">
        <f t="shared" si="4"/>
        <v>8146.096762255467</v>
      </c>
      <c r="I45" s="131"/>
      <c r="J45" s="18" t="s">
        <v>50</v>
      </c>
      <c r="L45" s="33">
        <v>1644.6</v>
      </c>
      <c r="M45" s="75">
        <v>1644.6</v>
      </c>
      <c r="N45" t="b">
        <f t="shared" si="5"/>
        <v>1</v>
      </c>
    </row>
    <row r="46" spans="2:14" ht="15">
      <c r="B46" s="18" t="s">
        <v>51</v>
      </c>
      <c r="C46" s="33">
        <v>1004</v>
      </c>
      <c r="D46" s="117">
        <v>0.5631</v>
      </c>
      <c r="E46" s="105">
        <f t="shared" si="2"/>
        <v>1932.9362457822765</v>
      </c>
      <c r="F46" s="30">
        <f t="shared" si="3"/>
        <v>1932936245782.2766</v>
      </c>
      <c r="G46" s="37">
        <v>242804000</v>
      </c>
      <c r="H46" s="36">
        <f t="shared" si="4"/>
        <v>7960.891277665428</v>
      </c>
      <c r="I46" s="131"/>
      <c r="J46" s="18" t="s">
        <v>51</v>
      </c>
      <c r="L46" s="33">
        <v>1616</v>
      </c>
      <c r="M46" s="75">
        <v>1616</v>
      </c>
      <c r="N46" t="b">
        <f t="shared" si="5"/>
        <v>1</v>
      </c>
    </row>
    <row r="47" spans="2:14" ht="15">
      <c r="B47" s="18" t="s">
        <v>52</v>
      </c>
      <c r="C47" s="33">
        <v>1064.4</v>
      </c>
      <c r="D47" s="117">
        <v>0.582</v>
      </c>
      <c r="E47" s="105">
        <f t="shared" si="2"/>
        <v>1982.673608247423</v>
      </c>
      <c r="F47" s="30">
        <f t="shared" si="3"/>
        <v>1982673608247.423</v>
      </c>
      <c r="G47" s="37">
        <v>245021000</v>
      </c>
      <c r="H47" s="36">
        <f t="shared" si="4"/>
        <v>8091.85175249233</v>
      </c>
      <c r="I47" s="131"/>
      <c r="J47" s="18" t="s">
        <v>52</v>
      </c>
      <c r="L47" s="33">
        <v>1663.2</v>
      </c>
      <c r="M47" s="75">
        <v>1663.2</v>
      </c>
      <c r="N47" t="b">
        <f t="shared" si="5"/>
        <v>1</v>
      </c>
    </row>
    <row r="48" spans="2:14" ht="15.75" thickBot="1">
      <c r="B48" s="18" t="s">
        <v>53</v>
      </c>
      <c r="C48" s="31">
        <v>1143.7</v>
      </c>
      <c r="D48" s="117">
        <v>0.6043</v>
      </c>
      <c r="E48" s="105">
        <f t="shared" si="2"/>
        <v>2051.7709250372336</v>
      </c>
      <c r="F48" s="30">
        <f t="shared" si="3"/>
        <v>2051770925037.2336</v>
      </c>
      <c r="G48" s="37">
        <v>247342000</v>
      </c>
      <c r="H48" s="36">
        <f t="shared" si="4"/>
        <v>8295.279107621163</v>
      </c>
      <c r="I48" s="141"/>
      <c r="J48" s="18" t="s">
        <v>53</v>
      </c>
      <c r="L48" s="31">
        <v>1723.3</v>
      </c>
      <c r="M48" s="75">
        <v>1723.3</v>
      </c>
      <c r="N48" t="b">
        <f t="shared" si="5"/>
        <v>1</v>
      </c>
    </row>
    <row r="49" spans="2:14" ht="16.5" customHeight="1">
      <c r="B49" s="18" t="s">
        <v>54</v>
      </c>
      <c r="C49" s="32">
        <v>1253</v>
      </c>
      <c r="D49" s="117">
        <v>0.6226</v>
      </c>
      <c r="E49" s="105">
        <f t="shared" si="2"/>
        <v>2181.781721811757</v>
      </c>
      <c r="F49" s="30">
        <f t="shared" si="3"/>
        <v>2181781721811.757</v>
      </c>
      <c r="G49" s="37">
        <v>249973000</v>
      </c>
      <c r="H49" s="36">
        <f t="shared" si="4"/>
        <v>8728.069518755054</v>
      </c>
      <c r="I49" s="144" t="s">
        <v>83</v>
      </c>
      <c r="J49" s="18" t="s">
        <v>54</v>
      </c>
      <c r="L49" s="32">
        <v>1831.3</v>
      </c>
      <c r="M49" s="75">
        <v>1831.3</v>
      </c>
      <c r="N49" t="b">
        <f t="shared" si="5"/>
        <v>1</v>
      </c>
    </row>
    <row r="50" spans="2:14" ht="15">
      <c r="B50" s="18" t="s">
        <v>55</v>
      </c>
      <c r="C50" s="33">
        <v>1324.2</v>
      </c>
      <c r="D50" s="117">
        <v>0.6515</v>
      </c>
      <c r="E50" s="105">
        <f t="shared" si="2"/>
        <v>2203.476930161167</v>
      </c>
      <c r="F50" s="30">
        <f t="shared" si="3"/>
        <v>2203476930161.167</v>
      </c>
      <c r="G50" s="37">
        <v>252665000</v>
      </c>
      <c r="H50" s="36">
        <f t="shared" si="4"/>
        <v>8720.94247387318</v>
      </c>
      <c r="I50" s="131"/>
      <c r="J50" s="18" t="s">
        <v>55</v>
      </c>
      <c r="L50" s="33">
        <v>1848.2</v>
      </c>
      <c r="M50" s="75">
        <v>1848.2</v>
      </c>
      <c r="N50" t="b">
        <f t="shared" si="5"/>
        <v>1</v>
      </c>
    </row>
    <row r="51" spans="2:14" ht="15">
      <c r="B51" s="18" t="s">
        <v>56</v>
      </c>
      <c r="C51" s="33">
        <v>1381.5</v>
      </c>
      <c r="D51" s="117">
        <v>0.6758</v>
      </c>
      <c r="E51" s="105">
        <f t="shared" si="2"/>
        <v>2216.1647676827465</v>
      </c>
      <c r="F51" s="30">
        <f t="shared" si="3"/>
        <v>2216164767682.7466</v>
      </c>
      <c r="G51" s="37">
        <v>255410000</v>
      </c>
      <c r="H51" s="36">
        <f t="shared" si="4"/>
        <v>8676.891146324524</v>
      </c>
      <c r="I51" s="131"/>
      <c r="J51" s="18" t="s">
        <v>56</v>
      </c>
      <c r="L51" s="33">
        <v>1857.1</v>
      </c>
      <c r="M51" s="75">
        <v>1857.1</v>
      </c>
      <c r="N51" t="b">
        <f t="shared" si="5"/>
        <v>1</v>
      </c>
    </row>
    <row r="52" spans="2:14" ht="15.75" thickBot="1">
      <c r="B52" s="18" t="s">
        <v>57</v>
      </c>
      <c r="C52" s="31">
        <v>1409.4</v>
      </c>
      <c r="D52" s="117">
        <v>0.6958</v>
      </c>
      <c r="E52" s="105">
        <f t="shared" si="2"/>
        <v>2195.9335153779825</v>
      </c>
      <c r="F52" s="30">
        <f t="shared" si="3"/>
        <v>2195933515377.9824</v>
      </c>
      <c r="G52" s="37">
        <v>258119000</v>
      </c>
      <c r="H52" s="36">
        <f t="shared" si="4"/>
        <v>8507.446237502789</v>
      </c>
      <c r="I52" s="141"/>
      <c r="J52" s="18" t="s">
        <v>57</v>
      </c>
      <c r="L52" s="31">
        <v>1844.7</v>
      </c>
      <c r="M52" s="75">
        <v>1844.7</v>
      </c>
      <c r="N52" t="b">
        <f t="shared" si="5"/>
        <v>1</v>
      </c>
    </row>
    <row r="53" spans="2:14" ht="15">
      <c r="B53" s="18" t="s">
        <v>58</v>
      </c>
      <c r="C53" s="32">
        <v>1461.8</v>
      </c>
      <c r="D53" s="117">
        <v>0.7087</v>
      </c>
      <c r="E53" s="105">
        <f t="shared" si="2"/>
        <v>2236.1187808663753</v>
      </c>
      <c r="F53" s="30">
        <f t="shared" si="3"/>
        <v>2236118780866.3755</v>
      </c>
      <c r="G53" s="37">
        <v>260637000</v>
      </c>
      <c r="H53" s="36">
        <f t="shared" si="4"/>
        <v>8579.437228276782</v>
      </c>
      <c r="I53" s="142" t="s">
        <v>88</v>
      </c>
      <c r="J53" s="18" t="s">
        <v>58</v>
      </c>
      <c r="L53" s="32">
        <v>1878.4</v>
      </c>
      <c r="M53" s="75">
        <v>1878.4</v>
      </c>
      <c r="N53" t="b">
        <f t="shared" si="5"/>
        <v>1</v>
      </c>
    </row>
    <row r="54" spans="2:14" ht="15">
      <c r="B54" s="18" t="s">
        <v>59</v>
      </c>
      <c r="C54" s="33">
        <v>1515.7</v>
      </c>
      <c r="D54" s="117">
        <v>0.7294</v>
      </c>
      <c r="E54" s="105">
        <f t="shared" si="2"/>
        <v>2252.76990677269</v>
      </c>
      <c r="F54" s="30">
        <f t="shared" si="3"/>
        <v>2252769906772.69</v>
      </c>
      <c r="G54" s="37">
        <v>263082000</v>
      </c>
      <c r="H54" s="36">
        <f t="shared" si="4"/>
        <v>8562.99521355581</v>
      </c>
      <c r="I54" s="136"/>
      <c r="J54" s="18" t="s">
        <v>59</v>
      </c>
      <c r="L54" s="33">
        <v>1895.9</v>
      </c>
      <c r="M54" s="75">
        <v>1895.9</v>
      </c>
      <c r="N54" t="b">
        <f t="shared" si="5"/>
        <v>1</v>
      </c>
    </row>
    <row r="55" spans="2:14" ht="15">
      <c r="B55" s="18" t="s">
        <v>60</v>
      </c>
      <c r="C55" s="33">
        <v>1560.5</v>
      </c>
      <c r="D55" s="117">
        <v>0.7452</v>
      </c>
      <c r="E55" s="105">
        <f t="shared" si="2"/>
        <v>2270.17988459474</v>
      </c>
      <c r="F55" s="30">
        <f t="shared" si="3"/>
        <v>2270179884594.74</v>
      </c>
      <c r="G55" s="37">
        <v>265502000</v>
      </c>
      <c r="H55" s="36">
        <f t="shared" si="4"/>
        <v>8550.518958782759</v>
      </c>
      <c r="I55" s="136"/>
      <c r="J55" s="18" t="s">
        <v>60</v>
      </c>
      <c r="L55" s="33">
        <v>1906.1</v>
      </c>
      <c r="M55" s="75">
        <v>1906.1</v>
      </c>
      <c r="N55" t="b">
        <f t="shared" si="5"/>
        <v>1</v>
      </c>
    </row>
    <row r="56" spans="2:14" ht="15">
      <c r="B56" s="18" t="s">
        <v>61</v>
      </c>
      <c r="C56" s="33">
        <v>1601.1</v>
      </c>
      <c r="D56" s="117">
        <v>0.7602</v>
      </c>
      <c r="E56" s="105">
        <f t="shared" si="2"/>
        <v>2283.2840173638515</v>
      </c>
      <c r="F56" s="30">
        <f t="shared" si="3"/>
        <v>2283284017363.8516</v>
      </c>
      <c r="G56" s="37">
        <v>268048000</v>
      </c>
      <c r="H56" s="36">
        <f t="shared" si="4"/>
        <v>8518.190836580954</v>
      </c>
      <c r="I56" s="136"/>
      <c r="J56" s="18" t="s">
        <v>61</v>
      </c>
      <c r="L56" s="67">
        <v>1915.4</v>
      </c>
      <c r="M56" s="76">
        <v>1915.2</v>
      </c>
      <c r="N56" s="68" t="b">
        <f t="shared" si="5"/>
        <v>0</v>
      </c>
    </row>
    <row r="57" spans="2:14" ht="15">
      <c r="B57" s="18" t="s">
        <v>62</v>
      </c>
      <c r="C57" s="33">
        <v>1652.5</v>
      </c>
      <c r="D57" s="117">
        <v>0.767</v>
      </c>
      <c r="E57" s="105">
        <f t="shared" si="2"/>
        <v>2335.691329856584</v>
      </c>
      <c r="F57" s="30">
        <f t="shared" si="3"/>
        <v>2335691329856.584</v>
      </c>
      <c r="G57" s="37">
        <v>270509000</v>
      </c>
      <c r="H57" s="36">
        <f t="shared" si="4"/>
        <v>8634.43112745448</v>
      </c>
      <c r="I57" s="136"/>
      <c r="J57" s="18" t="s">
        <v>62</v>
      </c>
      <c r="L57" s="33">
        <v>1958.1</v>
      </c>
      <c r="M57" s="75">
        <v>1958.1</v>
      </c>
      <c r="N57" t="b">
        <f t="shared" si="5"/>
        <v>1</v>
      </c>
    </row>
    <row r="58" spans="2:14" ht="15">
      <c r="B58" s="18" t="s">
        <v>63</v>
      </c>
      <c r="C58" s="33">
        <v>1701.8</v>
      </c>
      <c r="D58" s="117">
        <v>0.7768</v>
      </c>
      <c r="E58" s="105">
        <f t="shared" si="2"/>
        <v>2375.0275231719875</v>
      </c>
      <c r="F58" s="30">
        <f t="shared" si="3"/>
        <v>2375027523171.9873</v>
      </c>
      <c r="G58" s="37">
        <v>272945000</v>
      </c>
      <c r="H58" s="36">
        <f t="shared" si="4"/>
        <v>8701.487564058647</v>
      </c>
      <c r="I58" s="136"/>
      <c r="J58" s="18" t="s">
        <v>63</v>
      </c>
      <c r="L58" s="33">
        <v>1988.6</v>
      </c>
      <c r="M58" s="75">
        <v>1988.6</v>
      </c>
      <c r="N58" t="b">
        <f t="shared" si="5"/>
        <v>1</v>
      </c>
    </row>
    <row r="59" spans="2:14" ht="15">
      <c r="B59" s="18" t="s">
        <v>64</v>
      </c>
      <c r="C59" s="33">
        <v>1789</v>
      </c>
      <c r="D59" s="117">
        <v>0.7962</v>
      </c>
      <c r="E59" s="105">
        <f t="shared" si="2"/>
        <v>2435.8890982165285</v>
      </c>
      <c r="F59" s="30">
        <f t="shared" si="3"/>
        <v>2435889098216.5283</v>
      </c>
      <c r="G59" s="38">
        <v>282171957</v>
      </c>
      <c r="H59" s="36">
        <f t="shared" si="4"/>
        <v>8632.64062139431</v>
      </c>
      <c r="I59" s="136"/>
      <c r="J59" s="18" t="s">
        <v>64</v>
      </c>
      <c r="L59" s="33">
        <v>2039.9</v>
      </c>
      <c r="M59" s="75">
        <v>2039.9</v>
      </c>
      <c r="N59" t="b">
        <f t="shared" si="5"/>
        <v>1</v>
      </c>
    </row>
    <row r="60" spans="2:14" ht="15.75" thickBot="1">
      <c r="B60" s="18" t="s">
        <v>65</v>
      </c>
      <c r="C60" s="31">
        <v>1862.8</v>
      </c>
      <c r="D60" s="117">
        <v>0.8175</v>
      </c>
      <c r="E60" s="105">
        <f t="shared" si="2"/>
        <v>2470.2892721712537</v>
      </c>
      <c r="F60" s="30">
        <f t="shared" si="3"/>
        <v>2470289272171.254</v>
      </c>
      <c r="G60" s="38">
        <v>285081556</v>
      </c>
      <c r="H60" s="36">
        <f t="shared" si="4"/>
        <v>8665.202010372266</v>
      </c>
      <c r="I60" s="143"/>
      <c r="J60" s="18" t="s">
        <v>65</v>
      </c>
      <c r="L60" s="31">
        <v>2071.7</v>
      </c>
      <c r="M60" s="75">
        <v>2071.7</v>
      </c>
      <c r="N60" t="b">
        <f t="shared" si="5"/>
        <v>1</v>
      </c>
    </row>
    <row r="61" spans="2:14" ht="15">
      <c r="B61" s="18" t="s">
        <v>66</v>
      </c>
      <c r="C61" s="32">
        <v>2010.9</v>
      </c>
      <c r="D61" s="117">
        <v>0.8313</v>
      </c>
      <c r="E61" s="105">
        <f t="shared" si="2"/>
        <v>2622.418729700469</v>
      </c>
      <c r="F61" s="30">
        <f t="shared" si="3"/>
        <v>2622418729700.469</v>
      </c>
      <c r="G61" s="38">
        <v>287803914</v>
      </c>
      <c r="H61" s="36">
        <f t="shared" si="4"/>
        <v>9111.824412855169</v>
      </c>
      <c r="I61" s="144" t="s">
        <v>80</v>
      </c>
      <c r="J61" s="18" t="s">
        <v>66</v>
      </c>
      <c r="L61" s="32">
        <v>2200.6</v>
      </c>
      <c r="M61" s="75">
        <v>2200.6</v>
      </c>
      <c r="N61" t="b">
        <f t="shared" si="5"/>
        <v>1</v>
      </c>
    </row>
    <row r="62" spans="2:14" ht="15">
      <c r="B62" s="18" t="s">
        <v>67</v>
      </c>
      <c r="C62" s="33">
        <v>2159.9</v>
      </c>
      <c r="D62" s="117">
        <v>0.8544</v>
      </c>
      <c r="E62" s="105">
        <f t="shared" si="2"/>
        <v>2740.5753628277157</v>
      </c>
      <c r="F62" s="30">
        <f t="shared" si="3"/>
        <v>2740575362827.716</v>
      </c>
      <c r="G62" s="38">
        <v>290326418</v>
      </c>
      <c r="H62" s="36">
        <f t="shared" si="4"/>
        <v>9439.634814175663</v>
      </c>
      <c r="I62" s="131"/>
      <c r="J62" s="18" t="s">
        <v>67</v>
      </c>
      <c r="L62" s="33">
        <v>2303.2</v>
      </c>
      <c r="M62" s="75">
        <v>2303.2</v>
      </c>
      <c r="N62" t="b">
        <f t="shared" si="5"/>
        <v>1</v>
      </c>
    </row>
    <row r="63" spans="2:14" ht="15">
      <c r="B63" s="18" t="s">
        <v>68</v>
      </c>
      <c r="C63" s="33">
        <v>2292.8</v>
      </c>
      <c r="D63" s="117">
        <v>0.8774</v>
      </c>
      <c r="E63" s="105">
        <f t="shared" si="2"/>
        <v>2832.943332573513</v>
      </c>
      <c r="F63" s="30">
        <f t="shared" si="3"/>
        <v>2832943332573.513</v>
      </c>
      <c r="G63" s="38">
        <v>293045739</v>
      </c>
      <c r="H63" s="36">
        <f t="shared" si="4"/>
        <v>9667.239463166237</v>
      </c>
      <c r="I63" s="131"/>
      <c r="J63" s="18" t="s">
        <v>68</v>
      </c>
      <c r="L63" s="33">
        <v>2377.2</v>
      </c>
      <c r="M63" s="75">
        <v>2377.2</v>
      </c>
      <c r="N63" t="b">
        <f t="shared" si="5"/>
        <v>1</v>
      </c>
    </row>
    <row r="64" spans="2:14" ht="15">
      <c r="B64" s="18" t="s">
        <v>69</v>
      </c>
      <c r="C64" s="33">
        <v>2472</v>
      </c>
      <c r="D64" s="117">
        <v>0.908</v>
      </c>
      <c r="E64" s="105">
        <f t="shared" si="2"/>
        <v>2951.426431718062</v>
      </c>
      <c r="F64" s="30">
        <f t="shared" si="3"/>
        <v>2951426431718.062</v>
      </c>
      <c r="G64" s="38">
        <v>295753151</v>
      </c>
      <c r="H64" s="36">
        <f t="shared" si="4"/>
        <v>9979.357520752372</v>
      </c>
      <c r="I64" s="131"/>
      <c r="J64" s="18" t="s">
        <v>69</v>
      </c>
      <c r="L64" s="33">
        <v>2472</v>
      </c>
      <c r="M64" s="75">
        <v>2472</v>
      </c>
      <c r="N64" t="b">
        <f t="shared" si="5"/>
        <v>1</v>
      </c>
    </row>
    <row r="65" spans="2:14" ht="15">
      <c r="B65" s="18" t="s">
        <v>70</v>
      </c>
      <c r="C65" s="33">
        <v>2655</v>
      </c>
      <c r="D65" s="117">
        <v>0.9394</v>
      </c>
      <c r="E65" s="105">
        <f t="shared" si="2"/>
        <v>3063.9615712156697</v>
      </c>
      <c r="F65" s="30">
        <f t="shared" si="3"/>
        <v>3063961571215.6694</v>
      </c>
      <c r="G65" s="38">
        <v>298593212</v>
      </c>
      <c r="H65" s="36">
        <f t="shared" si="4"/>
        <v>10261.323593704701</v>
      </c>
      <c r="I65" s="131"/>
      <c r="J65" s="18" t="s">
        <v>70</v>
      </c>
      <c r="L65" s="33">
        <v>2564.3</v>
      </c>
      <c r="M65" s="75">
        <v>2564.3</v>
      </c>
      <c r="N65" t="b">
        <f t="shared" si="5"/>
        <v>1</v>
      </c>
    </row>
    <row r="66" spans="2:15" ht="15">
      <c r="B66" s="18" t="s">
        <v>71</v>
      </c>
      <c r="C66" s="33">
        <v>2728.7</v>
      </c>
      <c r="D66" s="117">
        <v>0.9643</v>
      </c>
      <c r="E66" s="105">
        <f t="shared" si="2"/>
        <v>3067.700580732137</v>
      </c>
      <c r="F66" s="30">
        <f t="shared" si="3"/>
        <v>3067700580732.137</v>
      </c>
      <c r="G66" s="38">
        <v>301579895</v>
      </c>
      <c r="H66" s="36">
        <f t="shared" si="4"/>
        <v>10172.099107376296</v>
      </c>
      <c r="I66" s="131"/>
      <c r="J66" s="18" t="s">
        <v>71</v>
      </c>
      <c r="L66" s="33">
        <v>2564.1</v>
      </c>
      <c r="M66" s="75">
        <v>2564.1</v>
      </c>
      <c r="N66" t="b">
        <f t="shared" si="5"/>
        <v>1</v>
      </c>
      <c r="O66" s="90">
        <f>E68-E60</f>
        <v>1343.2492978287464</v>
      </c>
    </row>
    <row r="67" spans="2:14" ht="15">
      <c r="B67" s="18" t="s">
        <v>72</v>
      </c>
      <c r="C67" s="33">
        <v>2982.5</v>
      </c>
      <c r="D67" s="117">
        <v>0.998</v>
      </c>
      <c r="E67" s="105">
        <f t="shared" si="2"/>
        <v>3239.807865731463</v>
      </c>
      <c r="F67" s="30">
        <f t="shared" si="3"/>
        <v>3239807865731.4634</v>
      </c>
      <c r="G67" s="38">
        <v>304374846</v>
      </c>
      <c r="H67" s="36">
        <f t="shared" si="4"/>
        <v>10644.138003872578</v>
      </c>
      <c r="I67" s="131"/>
      <c r="J67" s="18" t="s">
        <v>72</v>
      </c>
      <c r="L67" s="33">
        <v>2703.8</v>
      </c>
      <c r="M67" s="75">
        <v>2703.8</v>
      </c>
      <c r="N67" t="b">
        <f t="shared" si="5"/>
        <v>1</v>
      </c>
    </row>
    <row r="68" spans="2:14" ht="15.75" thickBot="1">
      <c r="B68" s="18" t="s">
        <v>73</v>
      </c>
      <c r="C68" s="31">
        <v>3517.7</v>
      </c>
      <c r="D68" s="117">
        <v>1</v>
      </c>
      <c r="E68" s="105">
        <f aca="true" t="shared" si="6" ref="E68:E74">C68*(D$73/D68)</f>
        <v>3813.53857</v>
      </c>
      <c r="F68" s="30">
        <f t="shared" si="3"/>
        <v>3813538570000</v>
      </c>
      <c r="G68" s="38">
        <v>307006550</v>
      </c>
      <c r="H68" s="36">
        <f aca="true" t="shared" si="7" ref="H68:H74">F68/G68</f>
        <v>12421.68471649872</v>
      </c>
      <c r="I68" s="141"/>
      <c r="J68" s="18" t="s">
        <v>73</v>
      </c>
      <c r="L68" s="69">
        <v>3173.4</v>
      </c>
      <c r="M68" s="76">
        <v>3176.8</v>
      </c>
      <c r="N68" s="68" t="b">
        <f t="shared" si="5"/>
        <v>0</v>
      </c>
    </row>
    <row r="69" spans="2:14" ht="15.75" thickBot="1">
      <c r="B69" s="18" t="s">
        <v>74</v>
      </c>
      <c r="C69" s="31">
        <v>3457.1</v>
      </c>
      <c r="D69" s="117">
        <v>1.0118</v>
      </c>
      <c r="E69" s="105">
        <f t="shared" si="6"/>
        <v>3704.1333366277922</v>
      </c>
      <c r="F69" s="34">
        <f aca="true" t="shared" si="8" ref="F69:F74">E69*1000000000</f>
        <v>3704133336627.792</v>
      </c>
      <c r="G69" s="37">
        <v>310353564</v>
      </c>
      <c r="H69" s="36">
        <f t="shared" si="7"/>
        <v>11935.204767385214</v>
      </c>
      <c r="I69" s="142" t="s">
        <v>81</v>
      </c>
      <c r="J69" s="18" t="s">
        <v>74</v>
      </c>
      <c r="L69" s="70">
        <v>3457.1</v>
      </c>
      <c r="M69" s="76">
        <v>3083.6</v>
      </c>
      <c r="N69" s="68" t="b">
        <f t="shared" si="5"/>
        <v>0</v>
      </c>
    </row>
    <row r="70" spans="2:14" ht="15" customHeight="1" thickBot="1">
      <c r="B70" s="18" t="s">
        <v>75</v>
      </c>
      <c r="C70" s="31">
        <v>3603.1</v>
      </c>
      <c r="D70" s="117">
        <v>1.0317</v>
      </c>
      <c r="E70" s="105">
        <f t="shared" si="6"/>
        <v>3786.1012988271787</v>
      </c>
      <c r="F70" s="34">
        <f t="shared" si="8"/>
        <v>3786101298827.1787</v>
      </c>
      <c r="G70" s="98">
        <v>312619619</v>
      </c>
      <c r="H70" s="36">
        <f t="shared" si="7"/>
        <v>12110.8883407192</v>
      </c>
      <c r="I70" s="136"/>
      <c r="J70" s="18" t="s">
        <v>75</v>
      </c>
      <c r="L70" s="67">
        <v>3603.1</v>
      </c>
      <c r="M70" s="76">
        <v>3149.8</v>
      </c>
      <c r="N70" s="68" t="b">
        <f t="shared" si="5"/>
        <v>0</v>
      </c>
    </row>
    <row r="71" spans="2:16" ht="15.75" thickBot="1">
      <c r="B71" s="28">
        <v>2012</v>
      </c>
      <c r="C71" s="31">
        <v>3537.1</v>
      </c>
      <c r="D71" s="117">
        <v>1.0511</v>
      </c>
      <c r="E71" s="105">
        <f t="shared" si="6"/>
        <v>3648.149662258587</v>
      </c>
      <c r="F71" s="34">
        <f t="shared" si="8"/>
        <v>3648149662258.587</v>
      </c>
      <c r="G71" s="99">
        <v>314918615</v>
      </c>
      <c r="H71" s="36">
        <f t="shared" si="7"/>
        <v>11584.420508957804</v>
      </c>
      <c r="I71" s="136"/>
      <c r="J71" s="28">
        <v>2012</v>
      </c>
      <c r="K71" s="92">
        <v>3022.2</v>
      </c>
      <c r="L71" s="72">
        <v>3537.1</v>
      </c>
      <c r="M71" s="76">
        <v>3022.2</v>
      </c>
      <c r="N71" s="68" t="b">
        <f t="shared" si="5"/>
        <v>0</v>
      </c>
      <c r="O71" s="65"/>
      <c r="P71" s="8"/>
    </row>
    <row r="72" spans="1:16" ht="15">
      <c r="A72" t="s">
        <v>154</v>
      </c>
      <c r="B72" s="15">
        <v>2013</v>
      </c>
      <c r="C72" s="82">
        <v>3454.6</v>
      </c>
      <c r="D72" s="117">
        <v>1.0682</v>
      </c>
      <c r="E72" s="105">
        <f t="shared" si="6"/>
        <v>3506.021213255945</v>
      </c>
      <c r="F72" s="80">
        <f t="shared" si="8"/>
        <v>3506021213255.945</v>
      </c>
      <c r="G72" s="100">
        <v>316984663</v>
      </c>
      <c r="H72" s="83">
        <f t="shared" si="7"/>
        <v>11060.53895502176</v>
      </c>
      <c r="I72" s="136"/>
      <c r="J72" s="18">
        <v>2013</v>
      </c>
      <c r="K72" s="92">
        <v>3086.2</v>
      </c>
      <c r="L72" s="71">
        <v>3454</v>
      </c>
      <c r="M72" s="77">
        <v>2919.695688926458</v>
      </c>
      <c r="N72" s="68" t="b">
        <f t="shared" si="5"/>
        <v>0</v>
      </c>
      <c r="O72" s="9"/>
      <c r="P72" s="8"/>
    </row>
    <row r="73" spans="1:24" ht="15" customHeight="1">
      <c r="A73" s="111" t="s">
        <v>164</v>
      </c>
      <c r="B73" s="112">
        <v>2014</v>
      </c>
      <c r="C73" s="105">
        <v>3499</v>
      </c>
      <c r="D73" s="117">
        <v>1.0841</v>
      </c>
      <c r="E73" s="105">
        <f t="shared" si="6"/>
        <v>3499</v>
      </c>
      <c r="F73" s="106">
        <f t="shared" si="8"/>
        <v>3499000000000</v>
      </c>
      <c r="G73" s="109">
        <v>318975000</v>
      </c>
      <c r="H73" s="110">
        <f t="shared" si="7"/>
        <v>10969.511717219219</v>
      </c>
      <c r="I73" s="136"/>
      <c r="J73" s="18">
        <v>2014</v>
      </c>
      <c r="K73" s="92">
        <v>3097.6</v>
      </c>
      <c r="L73">
        <v>3777.8</v>
      </c>
      <c r="M73" s="73">
        <v>3097.6</v>
      </c>
      <c r="P73" s="7"/>
      <c r="R73" s="10"/>
      <c r="S73" s="145"/>
      <c r="T73" s="146"/>
      <c r="U73" s="147"/>
      <c r="V73" s="148"/>
      <c r="W73" s="148"/>
      <c r="X73" s="8"/>
    </row>
    <row r="74" spans="1:24" ht="15" customHeight="1">
      <c r="A74" t="s">
        <v>153</v>
      </c>
      <c r="B74" s="101" t="s">
        <v>163</v>
      </c>
      <c r="C74" s="114">
        <v>3901</v>
      </c>
      <c r="D74" s="117">
        <v>1.1043</v>
      </c>
      <c r="E74" s="105">
        <f t="shared" si="6"/>
        <v>3829.6423978991215</v>
      </c>
      <c r="F74" s="84">
        <f t="shared" si="8"/>
        <v>3829642397899.1216</v>
      </c>
      <c r="G74" s="115">
        <v>321225000</v>
      </c>
      <c r="H74" s="116">
        <f t="shared" si="7"/>
        <v>11921.993611640195</v>
      </c>
      <c r="J74" s="104">
        <v>2015</v>
      </c>
      <c r="M74" s="73"/>
      <c r="R74" s="11"/>
      <c r="S74" s="145"/>
      <c r="T74" s="146"/>
      <c r="U74" s="147"/>
      <c r="V74" s="148"/>
      <c r="W74" s="148"/>
      <c r="X74" s="8"/>
    </row>
    <row r="75" spans="13:24" ht="13.5">
      <c r="M75" s="73"/>
      <c r="R75" s="11"/>
      <c r="S75" s="145"/>
      <c r="T75" s="146"/>
      <c r="U75" s="147"/>
      <c r="V75" s="148"/>
      <c r="W75" s="148"/>
      <c r="X75" s="8"/>
    </row>
    <row r="76" spans="2:24" ht="13.5">
      <c r="B76" s="86" t="s">
        <v>136</v>
      </c>
      <c r="C76" s="86"/>
      <c r="D76" s="86"/>
      <c r="E76" s="86"/>
      <c r="F76" s="86"/>
      <c r="G76" s="86"/>
      <c r="M76" s="73"/>
      <c r="R76" s="11"/>
      <c r="S76" s="145"/>
      <c r="T76" s="146"/>
      <c r="U76" s="147"/>
      <c r="V76" s="148"/>
      <c r="W76" s="148"/>
      <c r="X76" s="8"/>
    </row>
    <row r="77" spans="2:24" ht="27">
      <c r="B77" s="87" t="s">
        <v>94</v>
      </c>
      <c r="C77" s="88">
        <v>1.1588</v>
      </c>
      <c r="D77" s="118"/>
      <c r="E77" s="102">
        <v>1.0682</v>
      </c>
      <c r="F77" s="86"/>
      <c r="G77" s="86"/>
      <c r="H77" s="6"/>
      <c r="I77" s="6"/>
      <c r="J77" s="6"/>
      <c r="K77" s="6"/>
      <c r="L77" s="6"/>
      <c r="M77" s="73"/>
      <c r="N77" s="6"/>
      <c r="O77" s="6"/>
      <c r="P77" s="6"/>
      <c r="Q77" s="6"/>
      <c r="R77" s="12"/>
      <c r="S77" s="145"/>
      <c r="T77" s="146"/>
      <c r="U77" s="147"/>
      <c r="V77" s="148"/>
      <c r="W77" s="148"/>
      <c r="X77" s="8"/>
    </row>
    <row r="78" spans="2:24" ht="34.5" customHeight="1">
      <c r="B78" s="87" t="s">
        <v>93</v>
      </c>
      <c r="C78" s="88">
        <v>1.194</v>
      </c>
      <c r="D78" s="118"/>
      <c r="E78" s="102">
        <v>1.0841</v>
      </c>
      <c r="F78" s="89"/>
      <c r="G78" s="86"/>
      <c r="H78" s="5"/>
      <c r="I78" s="5"/>
      <c r="J78" s="5"/>
      <c r="K78" s="5"/>
      <c r="L78" s="5"/>
      <c r="M78" s="74"/>
      <c r="N78" s="5"/>
      <c r="O78" s="5"/>
      <c r="P78" s="5"/>
      <c r="Q78" s="5"/>
      <c r="R78" s="11"/>
      <c r="S78" s="145"/>
      <c r="T78" s="146"/>
      <c r="U78" s="147"/>
      <c r="V78" s="148"/>
      <c r="W78" s="148"/>
      <c r="X78" s="8"/>
    </row>
    <row r="79" spans="2:24" ht="13.5">
      <c r="B79" s="86" t="s">
        <v>92</v>
      </c>
      <c r="C79" s="88">
        <v>1.2054</v>
      </c>
      <c r="D79" s="118"/>
      <c r="E79" s="102">
        <v>1.1043</v>
      </c>
      <c r="F79" s="86"/>
      <c r="G79" s="86"/>
      <c r="R79" s="11"/>
      <c r="S79" s="145"/>
      <c r="T79" s="146"/>
      <c r="U79" s="147"/>
      <c r="V79" s="148"/>
      <c r="W79" s="148"/>
      <c r="X79" s="8"/>
    </row>
    <row r="80" spans="2:24" ht="13.5">
      <c r="B80" s="86"/>
      <c r="C80" s="86"/>
      <c r="D80" s="86"/>
      <c r="E80" s="86"/>
      <c r="F80" s="86"/>
      <c r="G80" s="86"/>
      <c r="R80" s="11"/>
      <c r="S80" s="145"/>
      <c r="T80" s="146"/>
      <c r="U80" s="147"/>
      <c r="V80" s="148"/>
      <c r="W80" s="148"/>
      <c r="X80" s="8"/>
    </row>
    <row r="81" spans="2:24" ht="13.5">
      <c r="B81" s="86"/>
      <c r="C81" s="86"/>
      <c r="D81" s="86"/>
      <c r="E81" s="86"/>
      <c r="F81" s="86"/>
      <c r="G81" s="86"/>
      <c r="R81" s="11"/>
      <c r="S81" s="145"/>
      <c r="T81" s="146"/>
      <c r="U81" s="147"/>
      <c r="V81" s="148"/>
      <c r="W81" s="148"/>
      <c r="X81" s="8"/>
    </row>
    <row r="82" spans="2:24" ht="13.5">
      <c r="B82" s="86"/>
      <c r="C82" s="86"/>
      <c r="D82" s="86"/>
      <c r="E82" s="86"/>
      <c r="F82" s="86"/>
      <c r="G82" s="86"/>
      <c r="R82" s="11"/>
      <c r="S82" s="145"/>
      <c r="T82" s="146"/>
      <c r="U82" s="147"/>
      <c r="V82" s="148"/>
      <c r="W82" s="148"/>
      <c r="X82" s="8"/>
    </row>
    <row r="83" spans="2:24" ht="13.5">
      <c r="B83" s="86" t="s">
        <v>151</v>
      </c>
      <c r="C83" s="86" t="s">
        <v>150</v>
      </c>
      <c r="D83" s="86"/>
      <c r="E83" s="86"/>
      <c r="F83" s="86"/>
      <c r="G83" s="86"/>
      <c r="R83" s="11"/>
      <c r="S83" s="145"/>
      <c r="T83" s="146"/>
      <c r="U83" s="147"/>
      <c r="V83" s="148"/>
      <c r="W83" s="148"/>
      <c r="X83" s="8"/>
    </row>
    <row r="84" spans="2:24" ht="13.5">
      <c r="B84" s="86" t="s">
        <v>165</v>
      </c>
      <c r="C84" s="86" t="s">
        <v>166</v>
      </c>
      <c r="D84" s="86"/>
      <c r="E84" s="86"/>
      <c r="F84" s="86"/>
      <c r="G84" s="86"/>
      <c r="R84" s="11"/>
      <c r="S84" s="145"/>
      <c r="T84" s="146"/>
      <c r="U84" s="147"/>
      <c r="V84" s="148"/>
      <c r="W84" s="148"/>
      <c r="X84" s="8"/>
    </row>
    <row r="85" spans="2:24" ht="13.5">
      <c r="B85" s="86" t="s">
        <v>144</v>
      </c>
      <c r="C85" s="86" t="s">
        <v>145</v>
      </c>
      <c r="D85" s="86"/>
      <c r="E85" s="86"/>
      <c r="F85" s="86"/>
      <c r="G85" s="86"/>
      <c r="R85" s="10"/>
      <c r="S85" s="149"/>
      <c r="T85" s="146"/>
      <c r="U85" s="147"/>
      <c r="V85" s="148"/>
      <c r="W85" s="148"/>
      <c r="X85" s="8"/>
    </row>
    <row r="86" spans="2:24" ht="15" customHeight="1">
      <c r="B86" s="86"/>
      <c r="C86" s="86"/>
      <c r="D86" s="86"/>
      <c r="E86" s="86"/>
      <c r="F86" s="86"/>
      <c r="G86" s="86"/>
      <c r="R86" s="11"/>
      <c r="S86" s="149"/>
      <c r="T86" s="146"/>
      <c r="U86" s="147"/>
      <c r="V86" s="148"/>
      <c r="W86" s="148"/>
      <c r="X86" s="8"/>
    </row>
    <row r="87" spans="2:24" ht="13.5">
      <c r="B87" s="86" t="s">
        <v>147</v>
      </c>
      <c r="C87" s="86"/>
      <c r="D87" s="86"/>
      <c r="E87" s="86" t="s">
        <v>146</v>
      </c>
      <c r="F87" s="86"/>
      <c r="G87" s="86"/>
      <c r="R87" s="11"/>
      <c r="S87" s="149"/>
      <c r="T87" s="146"/>
      <c r="U87" s="147"/>
      <c r="V87" s="148"/>
      <c r="W87" s="148"/>
      <c r="X87" s="8"/>
    </row>
    <row r="88" spans="2:24" ht="13.5">
      <c r="B88" s="86" t="s">
        <v>149</v>
      </c>
      <c r="C88" s="86"/>
      <c r="D88" s="86"/>
      <c r="E88" s="86" t="s">
        <v>148</v>
      </c>
      <c r="F88" s="86"/>
      <c r="G88" s="86"/>
      <c r="R88" s="11"/>
      <c r="S88" s="149"/>
      <c r="T88" s="146"/>
      <c r="U88" s="147"/>
      <c r="V88" s="148"/>
      <c r="W88" s="148"/>
      <c r="X88" s="8"/>
    </row>
    <row r="89" spans="2:24" ht="13.5">
      <c r="B89" s="86" t="s">
        <v>160</v>
      </c>
      <c r="C89" s="86"/>
      <c r="D89" s="86"/>
      <c r="E89" s="86" t="s">
        <v>161</v>
      </c>
      <c r="F89" s="86"/>
      <c r="G89" s="86"/>
      <c r="R89" s="13"/>
      <c r="S89" s="145"/>
      <c r="T89" s="146"/>
      <c r="U89" s="147"/>
      <c r="V89" s="148"/>
      <c r="W89" s="148"/>
      <c r="X89" s="8"/>
    </row>
    <row r="90" spans="18:24" ht="15" customHeight="1">
      <c r="R90" s="11"/>
      <c r="S90" s="145"/>
      <c r="T90" s="146"/>
      <c r="U90" s="147"/>
      <c r="V90" s="148"/>
      <c r="W90" s="148"/>
      <c r="X90" s="8"/>
    </row>
    <row r="91" spans="18:24" ht="13.5">
      <c r="R91" s="11"/>
      <c r="S91" s="145"/>
      <c r="T91" s="146"/>
      <c r="U91" s="147"/>
      <c r="V91" s="148"/>
      <c r="W91" s="148"/>
      <c r="X91" s="8"/>
    </row>
    <row r="92" spans="18:24" ht="13.5">
      <c r="R92" s="11"/>
      <c r="S92" s="145"/>
      <c r="T92" s="146"/>
      <c r="U92" s="147"/>
      <c r="V92" s="148"/>
      <c r="W92" s="148"/>
      <c r="X92" s="8"/>
    </row>
    <row r="93" spans="18:24" ht="13.5">
      <c r="R93" s="11"/>
      <c r="S93" s="145"/>
      <c r="T93" s="146"/>
      <c r="U93" s="147"/>
      <c r="V93" s="148"/>
      <c r="W93" s="148"/>
      <c r="X93" s="8"/>
    </row>
    <row r="94" spans="18:24" ht="13.5">
      <c r="R94" s="11"/>
      <c r="S94" s="145"/>
      <c r="T94" s="146"/>
      <c r="U94" s="147"/>
      <c r="V94" s="148"/>
      <c r="W94" s="148"/>
      <c r="X94" s="8"/>
    </row>
    <row r="95" spans="18:24" ht="13.5">
      <c r="R95" s="11"/>
      <c r="S95" s="145"/>
      <c r="T95" s="146"/>
      <c r="U95" s="147"/>
      <c r="V95" s="148"/>
      <c r="W95" s="148"/>
      <c r="X95" s="8"/>
    </row>
    <row r="96" spans="18:24" ht="13.5">
      <c r="R96" s="11"/>
      <c r="S96" s="145"/>
      <c r="T96" s="146"/>
      <c r="U96" s="147"/>
      <c r="V96" s="148"/>
      <c r="W96" s="148"/>
      <c r="X96" s="8"/>
    </row>
    <row r="97" spans="18:24" ht="13.5">
      <c r="R97" s="10"/>
      <c r="S97" s="145"/>
      <c r="T97" s="146"/>
      <c r="U97" s="147"/>
      <c r="V97" s="148"/>
      <c r="W97" s="148"/>
      <c r="X97" s="8"/>
    </row>
    <row r="98" spans="18:24" ht="15" customHeight="1">
      <c r="R98" s="11"/>
      <c r="S98" s="145"/>
      <c r="T98" s="146"/>
      <c r="U98" s="147"/>
      <c r="V98" s="148"/>
      <c r="W98" s="148"/>
      <c r="X98" s="8"/>
    </row>
    <row r="99" spans="18:24" ht="13.5">
      <c r="R99" s="11"/>
      <c r="S99" s="145"/>
      <c r="T99" s="146"/>
      <c r="U99" s="147"/>
      <c r="V99" s="148"/>
      <c r="W99" s="148"/>
      <c r="X99" s="8"/>
    </row>
    <row r="100" spans="18:24" ht="13.5">
      <c r="R100" s="11"/>
      <c r="S100" s="145"/>
      <c r="T100" s="146"/>
      <c r="U100" s="147"/>
      <c r="V100" s="148"/>
      <c r="W100" s="148"/>
      <c r="X100" s="8"/>
    </row>
    <row r="101" spans="18:24" ht="13.5">
      <c r="R101" s="11"/>
      <c r="S101" s="145"/>
      <c r="T101" s="146"/>
      <c r="U101" s="147"/>
      <c r="V101" s="148"/>
      <c r="W101" s="148"/>
      <c r="X101" s="8"/>
    </row>
    <row r="102" spans="18:24" ht="13.5">
      <c r="R102" s="11"/>
      <c r="S102" s="145"/>
      <c r="T102" s="146"/>
      <c r="U102" s="147"/>
      <c r="V102" s="148"/>
      <c r="W102" s="148"/>
      <c r="X102" s="8"/>
    </row>
    <row r="103" spans="18:24" ht="13.5">
      <c r="R103" s="11"/>
      <c r="S103" s="145"/>
      <c r="T103" s="146"/>
      <c r="U103" s="147"/>
      <c r="V103" s="148"/>
      <c r="W103" s="148"/>
      <c r="X103" s="8"/>
    </row>
    <row r="104" spans="18:24" ht="13.5">
      <c r="R104" s="11"/>
      <c r="S104" s="145"/>
      <c r="T104" s="146"/>
      <c r="U104" s="147"/>
      <c r="V104" s="148"/>
      <c r="W104" s="148"/>
      <c r="X104" s="8"/>
    </row>
    <row r="105" spans="18:24" ht="15" customHeight="1">
      <c r="R105" s="13"/>
      <c r="S105" s="145"/>
      <c r="T105" s="146"/>
      <c r="U105" s="147"/>
      <c r="V105" s="148"/>
      <c r="W105" s="148"/>
      <c r="X105" s="8"/>
    </row>
    <row r="106" spans="18:24" ht="15" customHeight="1">
      <c r="R106" s="11"/>
      <c r="S106" s="145"/>
      <c r="T106" s="146"/>
      <c r="U106" s="147"/>
      <c r="V106" s="148"/>
      <c r="W106" s="148"/>
      <c r="X106" s="8"/>
    </row>
    <row r="107" spans="18:24" ht="13.5">
      <c r="R107" s="11"/>
      <c r="S107" s="145"/>
      <c r="T107" s="146"/>
      <c r="U107" s="147"/>
      <c r="V107" s="148"/>
      <c r="W107" s="148"/>
      <c r="X107" s="8"/>
    </row>
    <row r="108" spans="18:24" ht="13.5">
      <c r="R108" s="14"/>
      <c r="S108" s="145"/>
      <c r="T108" s="146"/>
      <c r="U108" s="147"/>
      <c r="V108" s="148"/>
      <c r="W108" s="148"/>
      <c r="X108" s="8"/>
    </row>
    <row r="109" spans="18:24" ht="13.5">
      <c r="R109" s="8"/>
      <c r="S109" s="8"/>
      <c r="T109" s="8"/>
      <c r="U109" s="8"/>
      <c r="V109" s="8"/>
      <c r="W109" s="8"/>
      <c r="X109" s="8"/>
    </row>
    <row r="110" spans="18:24" ht="13.5">
      <c r="R110" s="8"/>
      <c r="S110" s="8"/>
      <c r="T110" s="8"/>
      <c r="U110" s="8"/>
      <c r="V110" s="8"/>
      <c r="W110" s="8"/>
      <c r="X110" s="8"/>
    </row>
    <row r="114" spans="18:19" ht="13.5">
      <c r="R114" s="6"/>
      <c r="S114" s="6"/>
    </row>
    <row r="115" spans="18:19" ht="13.5">
      <c r="R115" s="5"/>
      <c r="S115" s="5"/>
    </row>
  </sheetData>
  <sheetProtection/>
  <mergeCells count="45">
    <mergeCell ref="S97:S104"/>
    <mergeCell ref="T97:T104"/>
    <mergeCell ref="U97:U104"/>
    <mergeCell ref="V97:V104"/>
    <mergeCell ref="W97:W104"/>
    <mergeCell ref="S105:S108"/>
    <mergeCell ref="T105:T108"/>
    <mergeCell ref="U105:U108"/>
    <mergeCell ref="V105:V108"/>
    <mergeCell ref="W105:W108"/>
    <mergeCell ref="S85:S88"/>
    <mergeCell ref="T85:T88"/>
    <mergeCell ref="U85:U88"/>
    <mergeCell ref="V85:V88"/>
    <mergeCell ref="W85:W88"/>
    <mergeCell ref="S89:S96"/>
    <mergeCell ref="T89:T96"/>
    <mergeCell ref="U89:U96"/>
    <mergeCell ref="V89:V96"/>
    <mergeCell ref="W89:W96"/>
    <mergeCell ref="V73:V76"/>
    <mergeCell ref="W73:W76"/>
    <mergeCell ref="S77:S84"/>
    <mergeCell ref="T77:T84"/>
    <mergeCell ref="U77:U84"/>
    <mergeCell ref="V77:V84"/>
    <mergeCell ref="W77:W84"/>
    <mergeCell ref="I53:I60"/>
    <mergeCell ref="I61:I68"/>
    <mergeCell ref="I69:I73"/>
    <mergeCell ref="S73:S76"/>
    <mergeCell ref="T73:T76"/>
    <mergeCell ref="U73:U76"/>
    <mergeCell ref="I23:I28"/>
    <mergeCell ref="I29:I33"/>
    <mergeCell ref="I34:I36"/>
    <mergeCell ref="I37:I40"/>
    <mergeCell ref="I41:I48"/>
    <mergeCell ref="I49:I52"/>
    <mergeCell ref="B1:J1"/>
    <mergeCell ref="L1:N1"/>
    <mergeCell ref="B2:B3"/>
    <mergeCell ref="I5:I12"/>
    <mergeCell ref="I13:I20"/>
    <mergeCell ref="I21:I22"/>
  </mergeCells>
  <hyperlinks>
    <hyperlink ref="G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zoomScale="85" zoomScaleNormal="85" workbookViewId="0" topLeftCell="A4">
      <selection activeCell="I73" sqref="I73"/>
    </sheetView>
  </sheetViews>
  <sheetFormatPr defaultColWidth="8.8515625" defaultRowHeight="15"/>
  <cols>
    <col min="1" max="1" width="13.140625" style="0" bestFit="1" customWidth="1"/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4.28125" style="0" bestFit="1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421875" style="0" bestFit="1" customWidth="1"/>
    <col min="13" max="13" width="15.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3.5">
      <c r="B1" s="121" t="s">
        <v>77</v>
      </c>
      <c r="C1" s="122"/>
      <c r="D1" s="122"/>
      <c r="E1" s="122"/>
      <c r="F1" s="122"/>
      <c r="G1" s="122"/>
      <c r="H1" s="122"/>
      <c r="I1" s="122"/>
      <c r="J1" s="122"/>
      <c r="K1" s="123"/>
      <c r="L1" s="39"/>
      <c r="M1" s="124" t="s">
        <v>143</v>
      </c>
      <c r="N1" s="124"/>
      <c r="O1" s="124"/>
      <c r="P1" s="3"/>
      <c r="Q1" s="3"/>
    </row>
    <row r="2" spans="2:14" ht="42">
      <c r="B2" s="125" t="s">
        <v>0</v>
      </c>
      <c r="C2" s="20" t="s">
        <v>76</v>
      </c>
      <c r="D2" s="1" t="s">
        <v>157</v>
      </c>
      <c r="E2" s="1" t="s">
        <v>1</v>
      </c>
      <c r="F2" s="1" t="s">
        <v>157</v>
      </c>
      <c r="G2" s="2" t="s">
        <v>2</v>
      </c>
      <c r="H2" s="21" t="s">
        <v>86</v>
      </c>
      <c r="I2" s="4" t="s">
        <v>103</v>
      </c>
      <c r="J2" s="16" t="s">
        <v>82</v>
      </c>
      <c r="K2" s="29"/>
      <c r="M2" s="66">
        <v>41324</v>
      </c>
      <c r="N2" s="66">
        <v>41666</v>
      </c>
    </row>
    <row r="3" spans="2:11" ht="13.5">
      <c r="B3" s="126"/>
      <c r="C3" s="22" t="s">
        <v>84</v>
      </c>
      <c r="D3" s="23" t="s">
        <v>84</v>
      </c>
      <c r="E3" s="23" t="s">
        <v>87</v>
      </c>
      <c r="F3" s="23" t="s">
        <v>85</v>
      </c>
      <c r="G3" s="23" t="s">
        <v>3</v>
      </c>
      <c r="H3" s="35"/>
      <c r="I3" s="35"/>
      <c r="J3" s="24"/>
      <c r="K3" s="18"/>
    </row>
    <row r="4" spans="2:15" ht="15">
      <c r="B4" s="27" t="s">
        <v>9</v>
      </c>
      <c r="C4" s="94">
        <v>92.7</v>
      </c>
      <c r="D4" s="96">
        <v>1113</v>
      </c>
      <c r="E4" s="30">
        <f>D4*1000000000</f>
        <v>1113000000000</v>
      </c>
      <c r="F4" s="40">
        <f>D4/1000</f>
        <v>1.113</v>
      </c>
      <c r="G4" s="96">
        <v>41</v>
      </c>
      <c r="H4" s="36">
        <v>139928165</v>
      </c>
      <c r="I4" s="36">
        <f aca="true" t="shared" si="0" ref="I4:I35">E4/H4</f>
        <v>7954.081295927807</v>
      </c>
      <c r="J4" s="26" t="s">
        <v>102</v>
      </c>
      <c r="K4" s="17" t="s">
        <v>9</v>
      </c>
      <c r="M4" s="25">
        <v>1024.4</v>
      </c>
      <c r="N4" s="75">
        <v>1024.4</v>
      </c>
      <c r="O4" t="b">
        <f aca="true" t="shared" si="1" ref="O4:O35">N4=M4</f>
        <v>1</v>
      </c>
    </row>
    <row r="5" spans="2:15" ht="15">
      <c r="B5" s="18" t="s">
        <v>10</v>
      </c>
      <c r="C5" s="95">
        <v>55.2</v>
      </c>
      <c r="D5" s="96">
        <v>657.5</v>
      </c>
      <c r="E5" s="30">
        <f aca="true" t="shared" si="2" ref="E5:E68">D5*1000000000</f>
        <v>657500000000</v>
      </c>
      <c r="F5" s="40">
        <f aca="true" t="shared" si="3" ref="F5:F68">D5/1000</f>
        <v>0.6575</v>
      </c>
      <c r="G5" s="96">
        <v>24.2</v>
      </c>
      <c r="H5" s="36">
        <v>141388566</v>
      </c>
      <c r="I5" s="36">
        <f t="shared" si="0"/>
        <v>4650.305315353436</v>
      </c>
      <c r="J5" s="127" t="s">
        <v>101</v>
      </c>
      <c r="K5" s="18" t="s">
        <v>10</v>
      </c>
      <c r="M5" s="25">
        <v>609.6</v>
      </c>
      <c r="N5" s="75">
        <v>609.6</v>
      </c>
      <c r="O5" t="b">
        <f t="shared" si="1"/>
        <v>1</v>
      </c>
    </row>
    <row r="6" spans="2:15" ht="15">
      <c r="B6" s="18" t="s">
        <v>11</v>
      </c>
      <c r="C6" s="95">
        <v>34.5</v>
      </c>
      <c r="D6" s="96">
        <v>367.4</v>
      </c>
      <c r="E6" s="30">
        <f t="shared" si="2"/>
        <v>367400000000</v>
      </c>
      <c r="F6" s="40">
        <f t="shared" si="3"/>
        <v>0.3674</v>
      </c>
      <c r="G6" s="96">
        <v>14.4</v>
      </c>
      <c r="H6" s="36">
        <v>144126071</v>
      </c>
      <c r="I6" s="36">
        <f t="shared" si="0"/>
        <v>2549.1571195332176</v>
      </c>
      <c r="J6" s="128"/>
      <c r="K6" s="18" t="s">
        <v>11</v>
      </c>
      <c r="M6" s="25">
        <v>345</v>
      </c>
      <c r="N6" s="75">
        <v>345</v>
      </c>
      <c r="O6" t="b">
        <f t="shared" si="1"/>
        <v>1</v>
      </c>
    </row>
    <row r="7" spans="2:15" ht="15">
      <c r="B7" s="18" t="s">
        <v>12</v>
      </c>
      <c r="C7" s="95">
        <v>29.8</v>
      </c>
      <c r="D7" s="96">
        <v>299.1</v>
      </c>
      <c r="E7" s="30">
        <f t="shared" si="2"/>
        <v>299100000000</v>
      </c>
      <c r="F7" s="40">
        <f t="shared" si="3"/>
        <v>0.29910000000000003</v>
      </c>
      <c r="G7" s="96">
        <v>11.3</v>
      </c>
      <c r="H7" s="36">
        <v>146631302</v>
      </c>
      <c r="I7" s="36">
        <f t="shared" si="0"/>
        <v>2039.8100263748595</v>
      </c>
      <c r="J7" s="128"/>
      <c r="K7" s="18" t="s">
        <v>12</v>
      </c>
      <c r="M7" s="25">
        <v>281.3</v>
      </c>
      <c r="N7" s="75">
        <v>281.3</v>
      </c>
      <c r="O7" t="b">
        <f t="shared" si="1"/>
        <v>1</v>
      </c>
    </row>
    <row r="8" spans="2:15" ht="15">
      <c r="B8" s="18" t="s">
        <v>13</v>
      </c>
      <c r="C8" s="95">
        <v>38.8</v>
      </c>
      <c r="D8" s="96">
        <v>404.5</v>
      </c>
      <c r="E8" s="30">
        <f t="shared" si="2"/>
        <v>404500000000</v>
      </c>
      <c r="F8" s="40">
        <f t="shared" si="3"/>
        <v>0.4045</v>
      </c>
      <c r="G8" s="96">
        <v>14</v>
      </c>
      <c r="H8" s="36">
        <v>149188130</v>
      </c>
      <c r="I8" s="36">
        <f t="shared" si="0"/>
        <v>2711.34171331191</v>
      </c>
      <c r="J8" s="128"/>
      <c r="K8" s="17" t="s">
        <v>13</v>
      </c>
      <c r="M8" s="25">
        <v>379.2</v>
      </c>
      <c r="N8" s="75">
        <v>379.2</v>
      </c>
      <c r="O8" t="b">
        <f t="shared" si="1"/>
        <v>1</v>
      </c>
    </row>
    <row r="9" spans="2:15" ht="15.75" thickBot="1">
      <c r="B9" s="19" t="s">
        <v>14</v>
      </c>
      <c r="C9" s="95">
        <v>42.6</v>
      </c>
      <c r="D9" s="96">
        <v>423.1</v>
      </c>
      <c r="E9" s="30">
        <f t="shared" si="2"/>
        <v>423100000000</v>
      </c>
      <c r="F9" s="40">
        <f t="shared" si="3"/>
        <v>0.42310000000000003</v>
      </c>
      <c r="G9" s="96">
        <v>15.3</v>
      </c>
      <c r="H9" s="36">
        <v>152271417</v>
      </c>
      <c r="I9" s="36">
        <f t="shared" si="0"/>
        <v>2778.591073333218</v>
      </c>
      <c r="J9" s="128"/>
      <c r="K9" s="18" t="s">
        <v>14</v>
      </c>
      <c r="M9" s="25">
        <v>399.6</v>
      </c>
      <c r="N9" s="75">
        <v>399.6</v>
      </c>
      <c r="O9" t="b">
        <f t="shared" si="1"/>
        <v>1</v>
      </c>
    </row>
    <row r="10" spans="2:15" ht="15">
      <c r="B10" s="17" t="s">
        <v>15</v>
      </c>
      <c r="C10" s="95">
        <v>45.5</v>
      </c>
      <c r="D10" s="96">
        <v>452.4</v>
      </c>
      <c r="E10" s="30">
        <f t="shared" si="2"/>
        <v>452400000000</v>
      </c>
      <c r="F10" s="40">
        <f t="shared" si="3"/>
        <v>0.45239999999999997</v>
      </c>
      <c r="G10" s="96">
        <v>13.9</v>
      </c>
      <c r="H10" s="36">
        <v>154877889</v>
      </c>
      <c r="I10" s="36">
        <f t="shared" si="0"/>
        <v>2921.01088748698</v>
      </c>
      <c r="J10" s="128"/>
      <c r="K10" s="18" t="s">
        <v>15</v>
      </c>
      <c r="M10" s="25">
        <v>434.7</v>
      </c>
      <c r="N10" s="75">
        <v>434.7</v>
      </c>
      <c r="O10" t="b">
        <f t="shared" si="1"/>
        <v>1</v>
      </c>
    </row>
    <row r="11" spans="2:15" ht="15">
      <c r="B11" s="18" t="s">
        <v>16</v>
      </c>
      <c r="C11" s="95">
        <v>67.7</v>
      </c>
      <c r="D11" s="96">
        <v>674.8</v>
      </c>
      <c r="E11" s="30">
        <f t="shared" si="2"/>
        <v>674800000000</v>
      </c>
      <c r="F11" s="40">
        <f t="shared" si="3"/>
        <v>0.6748</v>
      </c>
      <c r="G11" s="96">
        <v>18.9</v>
      </c>
      <c r="H11" s="36">
        <v>157552740</v>
      </c>
      <c r="I11" s="36">
        <f t="shared" si="0"/>
        <v>4283.010247870015</v>
      </c>
      <c r="J11" s="128"/>
      <c r="K11" s="18" t="s">
        <v>16</v>
      </c>
      <c r="M11" s="25">
        <v>649.6</v>
      </c>
      <c r="N11" s="75">
        <v>649.6</v>
      </c>
      <c r="O11" t="b">
        <f t="shared" si="1"/>
        <v>1</v>
      </c>
    </row>
    <row r="12" spans="2:15" ht="15">
      <c r="B12" s="18" t="s">
        <v>17</v>
      </c>
      <c r="C12" s="95">
        <v>76.1</v>
      </c>
      <c r="D12" s="96">
        <v>705.9</v>
      </c>
      <c r="E12" s="30">
        <f t="shared" si="2"/>
        <v>705900000000</v>
      </c>
      <c r="F12" s="40">
        <f t="shared" si="3"/>
        <v>0.7059</v>
      </c>
      <c r="G12" s="96">
        <v>19.9</v>
      </c>
      <c r="H12" s="36">
        <v>160184192</v>
      </c>
      <c r="I12" s="36">
        <f t="shared" si="0"/>
        <v>4406.801889664618</v>
      </c>
      <c r="J12" s="129"/>
      <c r="K12" s="17" t="s">
        <v>17</v>
      </c>
      <c r="M12" s="25">
        <v>677.1</v>
      </c>
      <c r="N12" s="75">
        <v>677.1</v>
      </c>
      <c r="O12" t="b">
        <f t="shared" si="1"/>
        <v>1</v>
      </c>
    </row>
    <row r="13" spans="2:15" ht="15">
      <c r="B13" s="18" t="s">
        <v>18</v>
      </c>
      <c r="C13" s="95">
        <v>70.9</v>
      </c>
      <c r="D13" s="96">
        <v>635.5</v>
      </c>
      <c r="E13" s="30">
        <f t="shared" si="2"/>
        <v>635500000000</v>
      </c>
      <c r="F13" s="40">
        <f t="shared" si="3"/>
        <v>0.6355</v>
      </c>
      <c r="G13" s="96">
        <v>18.3</v>
      </c>
      <c r="H13" s="36">
        <v>163025854</v>
      </c>
      <c r="I13" s="36">
        <f t="shared" si="0"/>
        <v>3898.154706185437</v>
      </c>
      <c r="J13" s="130" t="s">
        <v>100</v>
      </c>
      <c r="K13" s="18" t="s">
        <v>18</v>
      </c>
      <c r="M13" s="25">
        <v>609.2</v>
      </c>
      <c r="N13" s="75">
        <v>609.2</v>
      </c>
      <c r="O13" t="b">
        <f t="shared" si="1"/>
        <v>1</v>
      </c>
    </row>
    <row r="14" spans="2:15" ht="15">
      <c r="B14" s="18" t="s">
        <v>19</v>
      </c>
      <c r="C14" s="95">
        <v>68.4</v>
      </c>
      <c r="D14" s="96">
        <v>594.1</v>
      </c>
      <c r="E14" s="30">
        <f t="shared" si="2"/>
        <v>594100000000</v>
      </c>
      <c r="F14" s="40">
        <f t="shared" si="3"/>
        <v>0.5941000000000001</v>
      </c>
      <c r="G14" s="96">
        <v>16.8</v>
      </c>
      <c r="H14" s="36">
        <v>165931202</v>
      </c>
      <c r="I14" s="36">
        <f t="shared" si="0"/>
        <v>3580.3995441436023</v>
      </c>
      <c r="J14" s="131"/>
      <c r="K14" s="18" t="s">
        <v>19</v>
      </c>
      <c r="M14" s="25">
        <v>568.9</v>
      </c>
      <c r="N14" s="75">
        <v>568.9</v>
      </c>
      <c r="O14" t="b">
        <f t="shared" si="1"/>
        <v>1</v>
      </c>
    </row>
    <row r="15" spans="2:15" ht="15.75" thickBot="1">
      <c r="B15" s="19" t="s">
        <v>20</v>
      </c>
      <c r="C15" s="95">
        <v>70.6</v>
      </c>
      <c r="D15" s="96">
        <v>587.7</v>
      </c>
      <c r="E15" s="30">
        <f t="shared" si="2"/>
        <v>587700000000</v>
      </c>
      <c r="F15" s="40">
        <f t="shared" si="3"/>
        <v>0.5877</v>
      </c>
      <c r="G15" s="96">
        <v>16.1</v>
      </c>
      <c r="H15" s="36">
        <v>168903031</v>
      </c>
      <c r="I15" s="36">
        <f t="shared" si="0"/>
        <v>3479.511270582231</v>
      </c>
      <c r="J15" s="131"/>
      <c r="K15" s="18" t="s">
        <v>20</v>
      </c>
      <c r="M15" s="25">
        <v>559.3</v>
      </c>
      <c r="N15" s="75">
        <v>559.3</v>
      </c>
      <c r="O15" t="b">
        <f t="shared" si="1"/>
        <v>1</v>
      </c>
    </row>
    <row r="16" spans="2:15" ht="15">
      <c r="B16" s="17" t="s">
        <v>21</v>
      </c>
      <c r="C16" s="95">
        <v>76.6</v>
      </c>
      <c r="D16" s="96">
        <v>607.8</v>
      </c>
      <c r="E16" s="30">
        <f t="shared" si="2"/>
        <v>607800000000</v>
      </c>
      <c r="F16" s="40">
        <f t="shared" si="3"/>
        <v>0.6078</v>
      </c>
      <c r="G16" s="96">
        <v>16.5</v>
      </c>
      <c r="H16" s="36">
        <v>171984130</v>
      </c>
      <c r="I16" s="36">
        <f t="shared" si="0"/>
        <v>3534.047007709374</v>
      </c>
      <c r="J16" s="131"/>
      <c r="K16" s="17" t="s">
        <v>21</v>
      </c>
      <c r="M16" s="25">
        <v>577.1</v>
      </c>
      <c r="N16" s="75">
        <v>577.1</v>
      </c>
      <c r="O16" t="b">
        <f t="shared" si="1"/>
        <v>1</v>
      </c>
    </row>
    <row r="17" spans="2:15" ht="15">
      <c r="B17" s="18" t="s">
        <v>22</v>
      </c>
      <c r="C17" s="95">
        <v>82.4</v>
      </c>
      <c r="D17" s="96">
        <v>617.3</v>
      </c>
      <c r="E17" s="30">
        <f t="shared" si="2"/>
        <v>617300000000</v>
      </c>
      <c r="F17" s="40">
        <f t="shared" si="3"/>
        <v>0.6173</v>
      </c>
      <c r="G17" s="96">
        <v>17.4</v>
      </c>
      <c r="H17" s="36">
        <v>174881904</v>
      </c>
      <c r="I17" s="36">
        <f t="shared" si="0"/>
        <v>3529.8106086493663</v>
      </c>
      <c r="J17" s="131"/>
      <c r="K17" s="18" t="s">
        <v>22</v>
      </c>
      <c r="M17" s="25">
        <v>586.5</v>
      </c>
      <c r="N17" s="75">
        <v>586.5</v>
      </c>
      <c r="O17" t="b">
        <f t="shared" si="1"/>
        <v>1</v>
      </c>
    </row>
    <row r="18" spans="2:15" ht="15">
      <c r="B18" s="18" t="s">
        <v>23</v>
      </c>
      <c r="C18" s="95">
        <v>92.1</v>
      </c>
      <c r="D18" s="96">
        <v>663.1</v>
      </c>
      <c r="E18" s="30">
        <f t="shared" si="2"/>
        <v>663100000000</v>
      </c>
      <c r="F18" s="40">
        <f t="shared" si="3"/>
        <v>0.6631</v>
      </c>
      <c r="G18" s="96">
        <v>18.2</v>
      </c>
      <c r="H18" s="36">
        <v>177829628</v>
      </c>
      <c r="I18" s="36">
        <f t="shared" si="0"/>
        <v>3728.849952944849</v>
      </c>
      <c r="J18" s="131"/>
      <c r="K18" s="18" t="s">
        <v>23</v>
      </c>
      <c r="M18" s="25">
        <v>630.4</v>
      </c>
      <c r="N18" s="75">
        <v>630.4</v>
      </c>
      <c r="O18" t="b">
        <f t="shared" si="1"/>
        <v>1</v>
      </c>
    </row>
    <row r="19" spans="2:15" ht="15">
      <c r="B19" s="18" t="s">
        <v>24</v>
      </c>
      <c r="C19" s="95">
        <v>92.2</v>
      </c>
      <c r="D19" s="96">
        <v>653.8</v>
      </c>
      <c r="E19" s="30">
        <f t="shared" si="2"/>
        <v>653800000000</v>
      </c>
      <c r="F19" s="40">
        <f t="shared" si="3"/>
        <v>0.6537999999999999</v>
      </c>
      <c r="G19" s="96">
        <v>17.2</v>
      </c>
      <c r="H19" s="36">
        <v>180671158</v>
      </c>
      <c r="I19" s="36">
        <f t="shared" si="0"/>
        <v>3618.7292273844837</v>
      </c>
      <c r="J19" s="131"/>
      <c r="K19" s="18" t="s">
        <v>24</v>
      </c>
      <c r="M19" s="25">
        <v>628.4</v>
      </c>
      <c r="N19" s="75">
        <v>628.4</v>
      </c>
      <c r="O19" t="b">
        <f t="shared" si="1"/>
        <v>1</v>
      </c>
    </row>
    <row r="20" spans="2:15" ht="15.75" thickBot="1">
      <c r="B20" s="19" t="s">
        <v>25</v>
      </c>
      <c r="C20" s="95">
        <v>97.7</v>
      </c>
      <c r="D20" s="96">
        <v>678.2</v>
      </c>
      <c r="E20" s="30">
        <f t="shared" si="2"/>
        <v>678200000000</v>
      </c>
      <c r="F20" s="40">
        <f t="shared" si="3"/>
        <v>0.6782</v>
      </c>
      <c r="G20" s="96">
        <v>17.8</v>
      </c>
      <c r="H20" s="36">
        <v>183691481</v>
      </c>
      <c r="I20" s="36">
        <f t="shared" si="0"/>
        <v>3692.0601669056173</v>
      </c>
      <c r="J20" s="132"/>
      <c r="K20" s="17" t="s">
        <v>25</v>
      </c>
      <c r="M20" s="25">
        <v>648.5</v>
      </c>
      <c r="N20" s="75">
        <v>648.5</v>
      </c>
      <c r="O20" t="b">
        <f t="shared" si="1"/>
        <v>1</v>
      </c>
    </row>
    <row r="21" spans="2:15" ht="15">
      <c r="B21" s="17" t="s">
        <v>26</v>
      </c>
      <c r="C21" s="95">
        <v>106.8</v>
      </c>
      <c r="D21" s="96">
        <v>740.8</v>
      </c>
      <c r="E21" s="30">
        <f t="shared" si="2"/>
        <v>740800000000</v>
      </c>
      <c r="F21" s="40">
        <f t="shared" si="3"/>
        <v>0.7407999999999999</v>
      </c>
      <c r="G21" s="96">
        <v>18.2</v>
      </c>
      <c r="H21" s="36">
        <v>186537737</v>
      </c>
      <c r="I21" s="36">
        <f t="shared" si="0"/>
        <v>3971.314394148568</v>
      </c>
      <c r="J21" s="133" t="s">
        <v>99</v>
      </c>
      <c r="K21" s="18" t="s">
        <v>26</v>
      </c>
      <c r="M21" s="25">
        <v>707</v>
      </c>
      <c r="N21" s="75">
        <v>707</v>
      </c>
      <c r="O21" t="b">
        <f t="shared" si="1"/>
        <v>1</v>
      </c>
    </row>
    <row r="22" spans="2:15" ht="15">
      <c r="B22" s="18" t="s">
        <v>27</v>
      </c>
      <c r="C22" s="95">
        <v>111.3</v>
      </c>
      <c r="D22" s="96">
        <v>741.1</v>
      </c>
      <c r="E22" s="30">
        <f t="shared" si="2"/>
        <v>741100000000</v>
      </c>
      <c r="F22" s="40">
        <f t="shared" si="3"/>
        <v>0.7411</v>
      </c>
      <c r="G22" s="96">
        <v>18</v>
      </c>
      <c r="H22" s="36">
        <v>189241798</v>
      </c>
      <c r="I22" s="36">
        <f t="shared" si="0"/>
        <v>3916.1538720954236</v>
      </c>
      <c r="J22" s="134"/>
      <c r="K22" s="18" t="s">
        <v>27</v>
      </c>
      <c r="M22" s="25">
        <v>705</v>
      </c>
      <c r="N22" s="75">
        <v>705</v>
      </c>
      <c r="O22" t="b">
        <f t="shared" si="1"/>
        <v>1</v>
      </c>
    </row>
    <row r="23" spans="2:15" ht="15">
      <c r="B23" s="18" t="s">
        <v>28</v>
      </c>
      <c r="C23" s="95">
        <v>118.5</v>
      </c>
      <c r="D23" s="96">
        <v>776.2</v>
      </c>
      <c r="E23" s="30">
        <f t="shared" si="2"/>
        <v>776200000000</v>
      </c>
      <c r="F23" s="40">
        <f t="shared" si="3"/>
        <v>0.7762</v>
      </c>
      <c r="G23" s="96">
        <v>17.9</v>
      </c>
      <c r="H23" s="36">
        <v>191888791</v>
      </c>
      <c r="I23" s="36">
        <f t="shared" si="0"/>
        <v>4045.0512818124953</v>
      </c>
      <c r="J23" s="135" t="s">
        <v>98</v>
      </c>
      <c r="K23" s="18" t="s">
        <v>28</v>
      </c>
      <c r="M23" s="25">
        <v>740.8</v>
      </c>
      <c r="N23" s="75">
        <v>740.8</v>
      </c>
      <c r="O23" t="b">
        <f t="shared" si="1"/>
        <v>1</v>
      </c>
    </row>
    <row r="24" spans="2:15" ht="15">
      <c r="B24" s="18" t="s">
        <v>29</v>
      </c>
      <c r="C24" s="95">
        <v>118.2</v>
      </c>
      <c r="D24" s="96">
        <v>762.8</v>
      </c>
      <c r="E24" s="30">
        <f t="shared" si="2"/>
        <v>762800000000</v>
      </c>
      <c r="F24" s="40">
        <f t="shared" si="3"/>
        <v>0.7627999999999999</v>
      </c>
      <c r="G24" s="96">
        <v>16.6</v>
      </c>
      <c r="H24" s="36">
        <v>194302963</v>
      </c>
      <c r="I24" s="36">
        <f t="shared" si="0"/>
        <v>3925.827935006838</v>
      </c>
      <c r="J24" s="136"/>
      <c r="K24" s="17" t="s">
        <v>29</v>
      </c>
      <c r="M24" s="25">
        <v>729.4</v>
      </c>
      <c r="N24" s="75">
        <v>729.4</v>
      </c>
      <c r="O24" t="b">
        <f t="shared" si="1"/>
        <v>1</v>
      </c>
    </row>
    <row r="25" spans="2:15" ht="15.75" thickBot="1">
      <c r="B25" s="19" t="s">
        <v>30</v>
      </c>
      <c r="C25" s="95">
        <v>134.5</v>
      </c>
      <c r="D25" s="96">
        <v>844.5</v>
      </c>
      <c r="E25" s="30">
        <f t="shared" si="2"/>
        <v>844500000000</v>
      </c>
      <c r="F25" s="40">
        <f t="shared" si="3"/>
        <v>0.8445</v>
      </c>
      <c r="G25" s="96">
        <v>17.2</v>
      </c>
      <c r="H25" s="36">
        <v>196560338</v>
      </c>
      <c r="I25" s="36">
        <f t="shared" si="0"/>
        <v>4296.3906584246915</v>
      </c>
      <c r="J25" s="136"/>
      <c r="K25" s="18" t="s">
        <v>30</v>
      </c>
      <c r="M25" s="25">
        <v>810.9</v>
      </c>
      <c r="N25" s="75">
        <v>810.9</v>
      </c>
      <c r="O25" t="b">
        <f t="shared" si="1"/>
        <v>1</v>
      </c>
    </row>
    <row r="26" spans="2:15" ht="15">
      <c r="B26" s="17" t="s">
        <v>31</v>
      </c>
      <c r="C26" s="95">
        <v>157.5</v>
      </c>
      <c r="D26" s="96">
        <v>966.6</v>
      </c>
      <c r="E26" s="30">
        <f t="shared" si="2"/>
        <v>966600000000</v>
      </c>
      <c r="F26" s="40">
        <f t="shared" si="3"/>
        <v>0.9666</v>
      </c>
      <c r="G26" s="96">
        <v>18.8</v>
      </c>
      <c r="H26" s="36">
        <v>198712056</v>
      </c>
      <c r="I26" s="36">
        <f t="shared" si="0"/>
        <v>4864.32489028245</v>
      </c>
      <c r="J26" s="136"/>
      <c r="K26" s="18" t="s">
        <v>31</v>
      </c>
      <c r="M26" s="25">
        <v>926.3</v>
      </c>
      <c r="N26" s="75">
        <v>926.3</v>
      </c>
      <c r="O26" t="b">
        <f t="shared" si="1"/>
        <v>1</v>
      </c>
    </row>
    <row r="27" spans="2:15" ht="15">
      <c r="B27" s="18" t="s">
        <v>32</v>
      </c>
      <c r="C27" s="95">
        <v>178.1</v>
      </c>
      <c r="D27" s="96">
        <v>1054.7</v>
      </c>
      <c r="E27" s="30">
        <f t="shared" si="2"/>
        <v>1054700000000</v>
      </c>
      <c r="F27" s="40">
        <f t="shared" si="3"/>
        <v>1.0547</v>
      </c>
      <c r="G27" s="96">
        <v>19.8</v>
      </c>
      <c r="H27" s="36">
        <v>200706052</v>
      </c>
      <c r="I27" s="36">
        <f t="shared" si="0"/>
        <v>5254.948664926158</v>
      </c>
      <c r="J27" s="136"/>
      <c r="K27" s="18" t="s">
        <v>32</v>
      </c>
      <c r="M27" s="25">
        <v>1009.3</v>
      </c>
      <c r="N27" s="75">
        <v>1009.3</v>
      </c>
      <c r="O27" t="b">
        <f t="shared" si="1"/>
        <v>1</v>
      </c>
    </row>
    <row r="28" spans="2:15" ht="15">
      <c r="B28" s="18" t="s">
        <v>33</v>
      </c>
      <c r="C28" s="95">
        <v>183.6</v>
      </c>
      <c r="D28" s="96">
        <v>1023.1</v>
      </c>
      <c r="E28" s="30">
        <f t="shared" si="2"/>
        <v>1023100000000</v>
      </c>
      <c r="F28" s="40">
        <f t="shared" si="3"/>
        <v>1.0231000000000001</v>
      </c>
      <c r="G28" s="96">
        <v>18.7</v>
      </c>
      <c r="H28" s="36">
        <v>202676946</v>
      </c>
      <c r="I28" s="36">
        <f t="shared" si="0"/>
        <v>5047.934756230243</v>
      </c>
      <c r="J28" s="137"/>
      <c r="K28" s="17" t="s">
        <v>33</v>
      </c>
      <c r="M28" s="25">
        <v>976.3</v>
      </c>
      <c r="N28" s="75">
        <v>976.3</v>
      </c>
      <c r="O28" t="b">
        <f t="shared" si="1"/>
        <v>1</v>
      </c>
    </row>
    <row r="29" spans="2:15" ht="15">
      <c r="B29" s="18" t="s">
        <v>34</v>
      </c>
      <c r="C29" s="95">
        <v>195.6</v>
      </c>
      <c r="D29" s="96">
        <v>1031.4</v>
      </c>
      <c r="E29" s="30">
        <f t="shared" si="2"/>
        <v>1031400000000.0001</v>
      </c>
      <c r="F29" s="40">
        <f t="shared" si="3"/>
        <v>1.0314</v>
      </c>
      <c r="G29" s="96">
        <v>18.6</v>
      </c>
      <c r="H29" s="36">
        <v>205052174</v>
      </c>
      <c r="I29" s="36">
        <f t="shared" si="0"/>
        <v>5029.939355824631</v>
      </c>
      <c r="J29" s="138" t="s">
        <v>97</v>
      </c>
      <c r="K29" s="18" t="s">
        <v>34</v>
      </c>
      <c r="M29" s="25">
        <v>982.2</v>
      </c>
      <c r="N29" s="75">
        <v>982.2</v>
      </c>
      <c r="O29" t="b">
        <f t="shared" si="1"/>
        <v>1</v>
      </c>
    </row>
    <row r="30" spans="2:15" ht="15.75" thickBot="1">
      <c r="B30" s="19" t="s">
        <v>35</v>
      </c>
      <c r="C30" s="95">
        <v>210.2</v>
      </c>
      <c r="D30" s="96">
        <v>1035.8</v>
      </c>
      <c r="E30" s="30">
        <f t="shared" si="2"/>
        <v>1035800000000</v>
      </c>
      <c r="F30" s="40">
        <f t="shared" si="3"/>
        <v>1.0358</v>
      </c>
      <c r="G30" s="96">
        <v>18.8</v>
      </c>
      <c r="H30" s="36">
        <v>207660677</v>
      </c>
      <c r="I30" s="36">
        <f t="shared" si="0"/>
        <v>4987.944828861364</v>
      </c>
      <c r="J30" s="139"/>
      <c r="K30" s="18" t="s">
        <v>35</v>
      </c>
      <c r="M30" s="25">
        <v>985.3</v>
      </c>
      <c r="N30" s="75">
        <v>985.3</v>
      </c>
      <c r="O30" t="b">
        <f t="shared" si="1"/>
        <v>1</v>
      </c>
    </row>
    <row r="31" spans="2:15" ht="15">
      <c r="B31" s="17" t="s">
        <v>36</v>
      </c>
      <c r="C31" s="95">
        <v>230.7</v>
      </c>
      <c r="D31" s="96">
        <v>1066</v>
      </c>
      <c r="E31" s="30">
        <f t="shared" si="2"/>
        <v>1066000000000</v>
      </c>
      <c r="F31" s="40">
        <f t="shared" si="3"/>
        <v>1.066</v>
      </c>
      <c r="G31" s="96">
        <v>18.9</v>
      </c>
      <c r="H31" s="36">
        <v>209896021</v>
      </c>
      <c r="I31" s="36">
        <f t="shared" si="0"/>
        <v>5078.705136578077</v>
      </c>
      <c r="J31" s="139"/>
      <c r="K31" s="18" t="s">
        <v>36</v>
      </c>
      <c r="M31" s="25">
        <v>1010.4</v>
      </c>
      <c r="N31" s="75">
        <v>1010.4</v>
      </c>
      <c r="O31" t="b">
        <f t="shared" si="1"/>
        <v>1</v>
      </c>
    </row>
    <row r="32" spans="2:15" ht="15">
      <c r="B32" s="18" t="s">
        <v>37</v>
      </c>
      <c r="C32" s="95">
        <v>245.7</v>
      </c>
      <c r="D32" s="96">
        <v>1084.8</v>
      </c>
      <c r="E32" s="30">
        <f t="shared" si="2"/>
        <v>1084800000000</v>
      </c>
      <c r="F32" s="40">
        <f t="shared" si="3"/>
        <v>1.0848</v>
      </c>
      <c r="G32" s="96">
        <v>18.1</v>
      </c>
      <c r="H32" s="36">
        <v>211908788</v>
      </c>
      <c r="I32" s="36">
        <f t="shared" si="0"/>
        <v>5119.183636688064</v>
      </c>
      <c r="J32" s="139"/>
      <c r="K32" s="17" t="s">
        <v>37</v>
      </c>
      <c r="M32" s="25">
        <v>1018.3</v>
      </c>
      <c r="N32" s="75">
        <v>1018.3</v>
      </c>
      <c r="O32" t="b">
        <f t="shared" si="1"/>
        <v>1</v>
      </c>
    </row>
    <row r="33" spans="2:15" ht="15">
      <c r="B33" s="18" t="s">
        <v>38</v>
      </c>
      <c r="C33" s="95">
        <v>269.4</v>
      </c>
      <c r="D33" s="96">
        <v>1098.1</v>
      </c>
      <c r="E33" s="30">
        <f t="shared" si="2"/>
        <v>1098099999999.9999</v>
      </c>
      <c r="F33" s="40">
        <f t="shared" si="3"/>
        <v>1.0980999999999999</v>
      </c>
      <c r="G33" s="96">
        <v>18.1</v>
      </c>
      <c r="H33" s="36">
        <v>213853928</v>
      </c>
      <c r="I33" s="36">
        <f t="shared" si="0"/>
        <v>5134.813329217875</v>
      </c>
      <c r="J33" s="140"/>
      <c r="K33" s="18" t="s">
        <v>38</v>
      </c>
      <c r="M33" s="25">
        <v>1027.3</v>
      </c>
      <c r="N33" s="75">
        <v>1027.3</v>
      </c>
      <c r="O33" t="b">
        <f t="shared" si="1"/>
        <v>1</v>
      </c>
    </row>
    <row r="34" spans="2:15" ht="15">
      <c r="B34" s="18" t="s">
        <v>39</v>
      </c>
      <c r="C34" s="95">
        <v>332.3</v>
      </c>
      <c r="D34" s="96">
        <v>1233.6</v>
      </c>
      <c r="E34" s="30">
        <f t="shared" si="2"/>
        <v>1233600000000</v>
      </c>
      <c r="F34" s="40">
        <f t="shared" si="3"/>
        <v>1.2335999999999998</v>
      </c>
      <c r="G34" s="96">
        <v>20.6</v>
      </c>
      <c r="H34" s="36">
        <v>215973199</v>
      </c>
      <c r="I34" s="36">
        <f t="shared" si="0"/>
        <v>5711.819826310949</v>
      </c>
      <c r="J34" s="130" t="s">
        <v>78</v>
      </c>
      <c r="K34" s="18" t="s">
        <v>39</v>
      </c>
      <c r="M34" s="25">
        <v>1149.9</v>
      </c>
      <c r="N34" s="75">
        <v>1149.9</v>
      </c>
      <c r="O34" t="b">
        <f t="shared" si="1"/>
        <v>1</v>
      </c>
    </row>
    <row r="35" spans="2:15" ht="15.75" thickBot="1">
      <c r="B35" s="19" t="s">
        <v>40</v>
      </c>
      <c r="C35" s="95">
        <v>371.8</v>
      </c>
      <c r="D35" s="96">
        <v>1288.3</v>
      </c>
      <c r="E35" s="30">
        <f t="shared" si="2"/>
        <v>1288300000000</v>
      </c>
      <c r="F35" s="40">
        <f t="shared" si="3"/>
        <v>1.2883</v>
      </c>
      <c r="G35" s="96">
        <v>20.8</v>
      </c>
      <c r="H35" s="36">
        <v>218035164</v>
      </c>
      <c r="I35" s="36">
        <f t="shared" si="0"/>
        <v>5908.679941186</v>
      </c>
      <c r="J35" s="131"/>
      <c r="K35" s="18" t="s">
        <v>40</v>
      </c>
      <c r="M35" s="25">
        <v>1192.4</v>
      </c>
      <c r="N35" s="75">
        <v>1192.4</v>
      </c>
      <c r="O35" t="b">
        <f t="shared" si="1"/>
        <v>1</v>
      </c>
    </row>
    <row r="36" spans="2:15" ht="21" customHeight="1" thickBot="1">
      <c r="B36" s="17" t="s">
        <v>41</v>
      </c>
      <c r="C36" s="31">
        <v>409.2</v>
      </c>
      <c r="D36" s="31">
        <v>1321.8</v>
      </c>
      <c r="E36" s="30">
        <f t="shared" si="2"/>
        <v>1321800000000</v>
      </c>
      <c r="F36" s="40">
        <f t="shared" si="3"/>
        <v>1.3217999999999999</v>
      </c>
      <c r="G36" s="31">
        <v>20.2</v>
      </c>
      <c r="H36" s="37">
        <v>220239425</v>
      </c>
      <c r="I36" s="36">
        <f aca="true" t="shared" si="4" ref="I36:I67">E36/H36</f>
        <v>6001.65024949552</v>
      </c>
      <c r="J36" s="141"/>
      <c r="K36" s="17" t="s">
        <v>41</v>
      </c>
      <c r="M36" s="31">
        <v>1213.6</v>
      </c>
      <c r="N36" s="75">
        <v>1213.6</v>
      </c>
      <c r="O36" t="b">
        <f>N36=M36</f>
        <v>1</v>
      </c>
    </row>
    <row r="37" spans="2:15" ht="15">
      <c r="B37" s="18" t="s">
        <v>42</v>
      </c>
      <c r="C37" s="32">
        <v>458.7</v>
      </c>
      <c r="D37" s="32">
        <v>1393.9</v>
      </c>
      <c r="E37" s="30">
        <f t="shared" si="2"/>
        <v>1393900000000</v>
      </c>
      <c r="F37" s="40">
        <f t="shared" si="3"/>
        <v>1.3939000000000001</v>
      </c>
      <c r="G37" s="32">
        <v>20.1</v>
      </c>
      <c r="H37" s="37">
        <v>222584545</v>
      </c>
      <c r="I37" s="36">
        <f t="shared" si="4"/>
        <v>6262.339552820255</v>
      </c>
      <c r="J37" s="142" t="s">
        <v>89</v>
      </c>
      <c r="K37" s="18" t="s">
        <v>42</v>
      </c>
      <c r="M37" s="32">
        <v>1278.2</v>
      </c>
      <c r="N37" s="75">
        <v>1278.2</v>
      </c>
      <c r="O37" t="b">
        <f aca="true" t="shared" si="5" ref="O37:O72">N37=M37</f>
        <v>1</v>
      </c>
    </row>
    <row r="38" spans="2:15" ht="15">
      <c r="B38" s="18" t="s">
        <v>43</v>
      </c>
      <c r="C38" s="33">
        <v>504</v>
      </c>
      <c r="D38" s="33">
        <v>1410.7</v>
      </c>
      <c r="E38" s="30">
        <f t="shared" si="2"/>
        <v>1410700000000</v>
      </c>
      <c r="F38" s="40">
        <f t="shared" si="3"/>
        <v>1.4107</v>
      </c>
      <c r="G38" s="33">
        <v>19.6</v>
      </c>
      <c r="H38" s="37">
        <v>225055487</v>
      </c>
      <c r="I38" s="36">
        <f t="shared" si="4"/>
        <v>6268.231976054865</v>
      </c>
      <c r="J38" s="136"/>
      <c r="K38" s="18" t="s">
        <v>43</v>
      </c>
      <c r="M38" s="33">
        <v>1291.1</v>
      </c>
      <c r="N38" s="75">
        <v>1291.1</v>
      </c>
      <c r="O38" t="b">
        <f t="shared" si="5"/>
        <v>1</v>
      </c>
    </row>
    <row r="39" spans="2:15" ht="15">
      <c r="B39" s="18" t="s">
        <v>44</v>
      </c>
      <c r="C39" s="33">
        <v>590.9</v>
      </c>
      <c r="D39" s="33">
        <v>1496.4</v>
      </c>
      <c r="E39" s="30">
        <f t="shared" si="2"/>
        <v>1496400000000</v>
      </c>
      <c r="F39" s="40">
        <f t="shared" si="3"/>
        <v>1.4964000000000002</v>
      </c>
      <c r="G39" s="33">
        <v>21.1</v>
      </c>
      <c r="H39" s="37">
        <v>227726000</v>
      </c>
      <c r="I39" s="36">
        <f t="shared" si="4"/>
        <v>6571.054688529197</v>
      </c>
      <c r="J39" s="136"/>
      <c r="K39" s="18" t="s">
        <v>44</v>
      </c>
      <c r="M39" s="33">
        <v>1368.2</v>
      </c>
      <c r="N39" s="75">
        <v>1368.2</v>
      </c>
      <c r="O39" t="b">
        <f t="shared" si="5"/>
        <v>1</v>
      </c>
    </row>
    <row r="40" spans="2:15" ht="15.75" thickBot="1">
      <c r="B40" s="19" t="s">
        <v>45</v>
      </c>
      <c r="C40" s="31">
        <v>678.2</v>
      </c>
      <c r="D40" s="31">
        <v>1546</v>
      </c>
      <c r="E40" s="30">
        <f t="shared" si="2"/>
        <v>1546000000000</v>
      </c>
      <c r="F40" s="40">
        <f t="shared" si="3"/>
        <v>1.546</v>
      </c>
      <c r="G40" s="31">
        <v>21.6</v>
      </c>
      <c r="H40" s="37">
        <v>229966000</v>
      </c>
      <c r="I40" s="36">
        <f t="shared" si="4"/>
        <v>6722.732925736848</v>
      </c>
      <c r="J40" s="143"/>
      <c r="K40" s="19" t="s">
        <v>45</v>
      </c>
      <c r="M40" s="31">
        <v>1416</v>
      </c>
      <c r="N40" s="75">
        <v>1416</v>
      </c>
      <c r="O40" t="b">
        <f t="shared" si="5"/>
        <v>1</v>
      </c>
    </row>
    <row r="41" spans="2:15" ht="15">
      <c r="B41" s="17" t="s">
        <v>46</v>
      </c>
      <c r="C41" s="32">
        <v>745.7</v>
      </c>
      <c r="D41" s="32">
        <v>1581</v>
      </c>
      <c r="E41" s="30">
        <f t="shared" si="2"/>
        <v>1581000000000</v>
      </c>
      <c r="F41" s="40">
        <f t="shared" si="3"/>
        <v>1.581</v>
      </c>
      <c r="G41" s="32">
        <v>22.5</v>
      </c>
      <c r="H41" s="37">
        <v>232188000</v>
      </c>
      <c r="I41" s="36">
        <f t="shared" si="4"/>
        <v>6809.137423122642</v>
      </c>
      <c r="J41" s="144" t="s">
        <v>79</v>
      </c>
      <c r="K41" s="17" t="s">
        <v>46</v>
      </c>
      <c r="M41" s="32">
        <v>1451.7</v>
      </c>
      <c r="N41" s="75">
        <v>1451.7</v>
      </c>
      <c r="O41" t="b">
        <f t="shared" si="5"/>
        <v>1</v>
      </c>
    </row>
    <row r="42" spans="2:15" ht="15">
      <c r="B42" s="18" t="s">
        <v>47</v>
      </c>
      <c r="C42" s="33">
        <v>808.4</v>
      </c>
      <c r="D42" s="33">
        <v>1633.4</v>
      </c>
      <c r="E42" s="30">
        <f t="shared" si="2"/>
        <v>1633400000000</v>
      </c>
      <c r="F42" s="40">
        <f t="shared" si="3"/>
        <v>1.6334000000000002</v>
      </c>
      <c r="G42" s="33">
        <v>22.8</v>
      </c>
      <c r="H42" s="37">
        <v>234307000</v>
      </c>
      <c r="I42" s="36">
        <f t="shared" si="4"/>
        <v>6971.195909639917</v>
      </c>
      <c r="J42" s="131"/>
      <c r="K42" s="18" t="s">
        <v>47</v>
      </c>
      <c r="M42" s="33">
        <v>1498.6</v>
      </c>
      <c r="N42" s="75">
        <v>1498.6</v>
      </c>
      <c r="O42" t="b">
        <f t="shared" si="5"/>
        <v>1</v>
      </c>
    </row>
    <row r="43" spans="2:15" ht="15">
      <c r="B43" s="18" t="s">
        <v>48</v>
      </c>
      <c r="C43" s="33">
        <v>851.8</v>
      </c>
      <c r="D43" s="33">
        <v>1649.2</v>
      </c>
      <c r="E43" s="30">
        <f t="shared" si="2"/>
        <v>1649200000000</v>
      </c>
      <c r="F43" s="40">
        <f t="shared" si="3"/>
        <v>1.6492</v>
      </c>
      <c r="G43" s="33">
        <v>21.5</v>
      </c>
      <c r="H43" s="37">
        <v>236348000</v>
      </c>
      <c r="I43" s="36">
        <f t="shared" si="4"/>
        <v>6977.846226750385</v>
      </c>
      <c r="J43" s="131"/>
      <c r="K43" s="18" t="s">
        <v>48</v>
      </c>
      <c r="M43" s="33">
        <v>1500.4</v>
      </c>
      <c r="N43" s="75">
        <v>1500.4</v>
      </c>
      <c r="O43" t="b">
        <f t="shared" si="5"/>
        <v>1</v>
      </c>
    </row>
    <row r="44" spans="2:15" ht="15">
      <c r="B44" s="18" t="s">
        <v>49</v>
      </c>
      <c r="C44" s="33">
        <v>946.3</v>
      </c>
      <c r="D44" s="33">
        <v>1774.2</v>
      </c>
      <c r="E44" s="30">
        <f t="shared" si="2"/>
        <v>1774200000000</v>
      </c>
      <c r="F44" s="40">
        <f t="shared" si="3"/>
        <v>1.7742</v>
      </c>
      <c r="G44" s="33">
        <v>22.2</v>
      </c>
      <c r="H44" s="37">
        <v>238466000</v>
      </c>
      <c r="I44" s="36">
        <f t="shared" si="4"/>
        <v>7440.054347370275</v>
      </c>
      <c r="J44" s="131"/>
      <c r="K44" s="18" t="s">
        <v>49</v>
      </c>
      <c r="M44" s="33">
        <v>1612.2</v>
      </c>
      <c r="N44" s="75">
        <v>1612.2</v>
      </c>
      <c r="O44" t="b">
        <f t="shared" si="5"/>
        <v>1</v>
      </c>
    </row>
    <row r="45" spans="2:15" ht="15">
      <c r="B45" s="18" t="s">
        <v>50</v>
      </c>
      <c r="C45" s="33">
        <v>990.4</v>
      </c>
      <c r="D45" s="33">
        <v>1808.3</v>
      </c>
      <c r="E45" s="30">
        <f t="shared" si="2"/>
        <v>1808300000000</v>
      </c>
      <c r="F45" s="40">
        <f t="shared" si="3"/>
        <v>1.8083</v>
      </c>
      <c r="G45" s="33">
        <v>21.8</v>
      </c>
      <c r="H45" s="37">
        <v>240651000</v>
      </c>
      <c r="I45" s="36">
        <f t="shared" si="4"/>
        <v>7514.201062950081</v>
      </c>
      <c r="J45" s="131"/>
      <c r="K45" s="18" t="s">
        <v>50</v>
      </c>
      <c r="M45" s="33">
        <v>1644.6</v>
      </c>
      <c r="N45" s="75">
        <v>1644.6</v>
      </c>
      <c r="O45" t="b">
        <f t="shared" si="5"/>
        <v>1</v>
      </c>
    </row>
    <row r="46" spans="2:15" ht="15">
      <c r="B46" s="18" t="s">
        <v>51</v>
      </c>
      <c r="C46" s="33">
        <v>1004</v>
      </c>
      <c r="D46" s="33">
        <v>1783</v>
      </c>
      <c r="E46" s="30">
        <f t="shared" si="2"/>
        <v>1783000000000</v>
      </c>
      <c r="F46" s="40">
        <f t="shared" si="3"/>
        <v>1.783</v>
      </c>
      <c r="G46" s="33">
        <v>21</v>
      </c>
      <c r="H46" s="37">
        <v>242804000</v>
      </c>
      <c r="I46" s="36">
        <f t="shared" si="4"/>
        <v>7343.37160837548</v>
      </c>
      <c r="J46" s="131"/>
      <c r="K46" s="18" t="s">
        <v>51</v>
      </c>
      <c r="M46" s="33">
        <v>1616</v>
      </c>
      <c r="N46" s="75">
        <v>1616</v>
      </c>
      <c r="O46" t="b">
        <f t="shared" si="5"/>
        <v>1</v>
      </c>
    </row>
    <row r="47" spans="2:15" ht="15">
      <c r="B47" s="18" t="s">
        <v>52</v>
      </c>
      <c r="C47" s="33">
        <v>1064.4</v>
      </c>
      <c r="D47" s="33">
        <v>1828.9</v>
      </c>
      <c r="E47" s="30">
        <f t="shared" si="2"/>
        <v>1828900000000</v>
      </c>
      <c r="F47" s="40">
        <f t="shared" si="3"/>
        <v>1.8289000000000002</v>
      </c>
      <c r="G47" s="33">
        <v>20.6</v>
      </c>
      <c r="H47" s="37">
        <v>245021000</v>
      </c>
      <c r="I47" s="36">
        <f t="shared" si="4"/>
        <v>7464.25816562662</v>
      </c>
      <c r="J47" s="131"/>
      <c r="K47" s="18" t="s">
        <v>52</v>
      </c>
      <c r="M47" s="33">
        <v>1663.2</v>
      </c>
      <c r="N47" s="75">
        <v>1663.2</v>
      </c>
      <c r="O47" t="b">
        <f t="shared" si="5"/>
        <v>1</v>
      </c>
    </row>
    <row r="48" spans="2:15" ht="15.75" thickBot="1">
      <c r="B48" s="18" t="s">
        <v>53</v>
      </c>
      <c r="C48" s="31">
        <v>1143.7</v>
      </c>
      <c r="D48" s="31">
        <v>1892.7</v>
      </c>
      <c r="E48" s="30">
        <f t="shared" si="2"/>
        <v>1892700000000</v>
      </c>
      <c r="F48" s="40">
        <f t="shared" si="3"/>
        <v>1.8927</v>
      </c>
      <c r="G48" s="31">
        <v>20.5</v>
      </c>
      <c r="H48" s="37">
        <v>247342000</v>
      </c>
      <c r="I48" s="36">
        <f t="shared" si="4"/>
        <v>7652.157741103411</v>
      </c>
      <c r="J48" s="141"/>
      <c r="K48" s="18" t="s">
        <v>53</v>
      </c>
      <c r="M48" s="31">
        <v>1723.3</v>
      </c>
      <c r="N48" s="75">
        <v>1723.3</v>
      </c>
      <c r="O48" t="b">
        <f t="shared" si="5"/>
        <v>1</v>
      </c>
    </row>
    <row r="49" spans="2:15" ht="16.5" customHeight="1">
      <c r="B49" s="18" t="s">
        <v>54</v>
      </c>
      <c r="C49" s="32">
        <v>1253</v>
      </c>
      <c r="D49" s="32">
        <v>2012.5</v>
      </c>
      <c r="E49" s="30">
        <f t="shared" si="2"/>
        <v>2012500000000</v>
      </c>
      <c r="F49" s="40">
        <f t="shared" si="3"/>
        <v>2.0125</v>
      </c>
      <c r="G49" s="32">
        <v>21.2</v>
      </c>
      <c r="H49" s="37">
        <v>249973000</v>
      </c>
      <c r="I49" s="36">
        <f t="shared" si="4"/>
        <v>8050.869493905342</v>
      </c>
      <c r="J49" s="144" t="s">
        <v>83</v>
      </c>
      <c r="K49" s="18" t="s">
        <v>54</v>
      </c>
      <c r="M49" s="32">
        <v>1831.3</v>
      </c>
      <c r="N49" s="75">
        <v>1831.3</v>
      </c>
      <c r="O49" t="b">
        <f t="shared" si="5"/>
        <v>1</v>
      </c>
    </row>
    <row r="50" spans="2:15" ht="15">
      <c r="B50" s="18" t="s">
        <v>55</v>
      </c>
      <c r="C50" s="33">
        <v>1324.2</v>
      </c>
      <c r="D50" s="33">
        <v>2032.6</v>
      </c>
      <c r="E50" s="30">
        <f t="shared" si="2"/>
        <v>2032600000000</v>
      </c>
      <c r="F50" s="40">
        <f t="shared" si="3"/>
        <v>2.0326</v>
      </c>
      <c r="G50" s="33">
        <v>21.7</v>
      </c>
      <c r="H50" s="37">
        <v>252665000</v>
      </c>
      <c r="I50" s="36">
        <f t="shared" si="4"/>
        <v>8044.644093958404</v>
      </c>
      <c r="J50" s="131"/>
      <c r="K50" s="18" t="s">
        <v>55</v>
      </c>
      <c r="M50" s="33">
        <v>1848.2</v>
      </c>
      <c r="N50" s="75">
        <v>1848.2</v>
      </c>
      <c r="O50" t="b">
        <f t="shared" si="5"/>
        <v>1</v>
      </c>
    </row>
    <row r="51" spans="2:15" ht="15">
      <c r="B51" s="18" t="s">
        <v>56</v>
      </c>
      <c r="C51" s="33">
        <v>1381.5</v>
      </c>
      <c r="D51" s="33">
        <v>2044.3</v>
      </c>
      <c r="E51" s="30">
        <f t="shared" si="2"/>
        <v>2044300000000</v>
      </c>
      <c r="F51" s="40">
        <f t="shared" si="3"/>
        <v>2.0443</v>
      </c>
      <c r="G51" s="33">
        <v>21.5</v>
      </c>
      <c r="H51" s="37">
        <v>255410000</v>
      </c>
      <c r="I51" s="36">
        <f t="shared" si="4"/>
        <v>8003.993578951489</v>
      </c>
      <c r="J51" s="131"/>
      <c r="K51" s="18" t="s">
        <v>56</v>
      </c>
      <c r="M51" s="33">
        <v>1857.1</v>
      </c>
      <c r="N51" s="75">
        <v>1857.1</v>
      </c>
      <c r="O51" t="b">
        <f t="shared" si="5"/>
        <v>1</v>
      </c>
    </row>
    <row r="52" spans="2:15" ht="15.75" thickBot="1">
      <c r="B52" s="18" t="s">
        <v>57</v>
      </c>
      <c r="C52" s="31">
        <v>1409.4</v>
      </c>
      <c r="D52" s="31">
        <v>2025.6</v>
      </c>
      <c r="E52" s="30">
        <f t="shared" si="2"/>
        <v>2025600000000</v>
      </c>
      <c r="F52" s="40">
        <f t="shared" si="3"/>
        <v>2.0256</v>
      </c>
      <c r="G52" s="31">
        <v>20.7</v>
      </c>
      <c r="H52" s="37">
        <v>258119000</v>
      </c>
      <c r="I52" s="36">
        <f t="shared" si="4"/>
        <v>7847.543187444551</v>
      </c>
      <c r="J52" s="141"/>
      <c r="K52" s="18" t="s">
        <v>57</v>
      </c>
      <c r="M52" s="31">
        <v>1844.7</v>
      </c>
      <c r="N52" s="75">
        <v>1844.7</v>
      </c>
      <c r="O52" t="b">
        <f t="shared" si="5"/>
        <v>1</v>
      </c>
    </row>
    <row r="53" spans="2:15" ht="15">
      <c r="B53" s="18" t="s">
        <v>58</v>
      </c>
      <c r="C53" s="32">
        <v>1461.8</v>
      </c>
      <c r="D53" s="32">
        <v>2062.6</v>
      </c>
      <c r="E53" s="30">
        <f t="shared" si="2"/>
        <v>2062600000000</v>
      </c>
      <c r="F53" s="40">
        <f t="shared" si="3"/>
        <v>2.0625999999999998</v>
      </c>
      <c r="G53" s="32">
        <v>20.3</v>
      </c>
      <c r="H53" s="37">
        <v>260637000</v>
      </c>
      <c r="I53" s="36">
        <f t="shared" si="4"/>
        <v>7913.688386529925</v>
      </c>
      <c r="J53" s="142" t="s">
        <v>88</v>
      </c>
      <c r="K53" s="18" t="s">
        <v>58</v>
      </c>
      <c r="M53" s="32">
        <v>1878.4</v>
      </c>
      <c r="N53" s="75">
        <v>1878.4</v>
      </c>
      <c r="O53" t="b">
        <f t="shared" si="5"/>
        <v>1</v>
      </c>
    </row>
    <row r="54" spans="2:15" ht="15">
      <c r="B54" s="18" t="s">
        <v>59</v>
      </c>
      <c r="C54" s="33">
        <v>1515.7</v>
      </c>
      <c r="D54" s="33">
        <v>2078.1</v>
      </c>
      <c r="E54" s="30">
        <f t="shared" si="2"/>
        <v>2078100000000</v>
      </c>
      <c r="F54" s="40">
        <f t="shared" si="3"/>
        <v>2.0781</v>
      </c>
      <c r="G54" s="33">
        <v>20</v>
      </c>
      <c r="H54" s="37">
        <v>263082000</v>
      </c>
      <c r="I54" s="36">
        <f t="shared" si="4"/>
        <v>7899.058088352681</v>
      </c>
      <c r="J54" s="136"/>
      <c r="K54" s="18" t="s">
        <v>59</v>
      </c>
      <c r="M54" s="33">
        <v>1895.9</v>
      </c>
      <c r="N54" s="75">
        <v>1895.9</v>
      </c>
      <c r="O54" t="b">
        <f t="shared" si="5"/>
        <v>1</v>
      </c>
    </row>
    <row r="55" spans="2:15" ht="15">
      <c r="B55" s="18" t="s">
        <v>60</v>
      </c>
      <c r="C55" s="33">
        <v>1560.5</v>
      </c>
      <c r="D55" s="33">
        <v>2094</v>
      </c>
      <c r="E55" s="30">
        <f t="shared" si="2"/>
        <v>2094000000000</v>
      </c>
      <c r="F55" s="40">
        <f t="shared" si="3"/>
        <v>2.094</v>
      </c>
      <c r="G55" s="33">
        <v>19.6</v>
      </c>
      <c r="H55" s="37">
        <v>265502000</v>
      </c>
      <c r="I55" s="36">
        <f t="shared" si="4"/>
        <v>7886.946237693125</v>
      </c>
      <c r="J55" s="136"/>
      <c r="K55" s="18" t="s">
        <v>60</v>
      </c>
      <c r="M55" s="33">
        <v>1906.1</v>
      </c>
      <c r="N55" s="75">
        <v>1906.1</v>
      </c>
      <c r="O55" t="b">
        <f t="shared" si="5"/>
        <v>1</v>
      </c>
    </row>
    <row r="56" spans="2:15" ht="15">
      <c r="B56" s="18" t="s">
        <v>61</v>
      </c>
      <c r="C56" s="33">
        <v>1601.1</v>
      </c>
      <c r="D56" s="78">
        <v>2106.2</v>
      </c>
      <c r="E56" s="30">
        <f t="shared" si="2"/>
        <v>2106199999999.9998</v>
      </c>
      <c r="F56" s="40">
        <f t="shared" si="3"/>
        <v>2.1062</v>
      </c>
      <c r="G56" s="33">
        <v>18.9</v>
      </c>
      <c r="H56" s="37">
        <v>268048000</v>
      </c>
      <c r="I56" s="36">
        <f t="shared" si="4"/>
        <v>7857.547901868321</v>
      </c>
      <c r="J56" s="136"/>
      <c r="K56" s="18" t="s">
        <v>61</v>
      </c>
      <c r="M56" s="67">
        <v>1915.4</v>
      </c>
      <c r="N56" s="76">
        <v>1915.2</v>
      </c>
      <c r="O56" s="68" t="b">
        <f t="shared" si="5"/>
        <v>0</v>
      </c>
    </row>
    <row r="57" spans="2:15" ht="15">
      <c r="B57" s="18" t="s">
        <v>62</v>
      </c>
      <c r="C57" s="33">
        <v>1652.5</v>
      </c>
      <c r="D57" s="33">
        <v>2154.4</v>
      </c>
      <c r="E57" s="30">
        <f t="shared" si="2"/>
        <v>2154400000000</v>
      </c>
      <c r="F57" s="40">
        <f t="shared" si="3"/>
        <v>2.1544</v>
      </c>
      <c r="G57" s="33">
        <v>18.5</v>
      </c>
      <c r="H57" s="37">
        <v>270509000</v>
      </c>
      <c r="I57" s="36">
        <f t="shared" si="4"/>
        <v>7964.245182230536</v>
      </c>
      <c r="J57" s="136"/>
      <c r="K57" s="18" t="s">
        <v>62</v>
      </c>
      <c r="M57" s="33">
        <v>1958.1</v>
      </c>
      <c r="N57" s="75">
        <v>1958.1</v>
      </c>
      <c r="O57" t="b">
        <f t="shared" si="5"/>
        <v>1</v>
      </c>
    </row>
    <row r="58" spans="2:15" ht="15">
      <c r="B58" s="18" t="s">
        <v>63</v>
      </c>
      <c r="C58" s="33">
        <v>1701.8</v>
      </c>
      <c r="D58" s="33">
        <v>2190.8</v>
      </c>
      <c r="E58" s="30">
        <f t="shared" si="2"/>
        <v>2190800000000.0002</v>
      </c>
      <c r="F58" s="40">
        <f t="shared" si="3"/>
        <v>2.1908000000000003</v>
      </c>
      <c r="G58" s="33">
        <v>17.9</v>
      </c>
      <c r="H58" s="37">
        <v>272945000</v>
      </c>
      <c r="I58" s="36">
        <f t="shared" si="4"/>
        <v>8026.525490483432</v>
      </c>
      <c r="J58" s="136"/>
      <c r="K58" s="18" t="s">
        <v>63</v>
      </c>
      <c r="M58" s="33">
        <v>1988.6</v>
      </c>
      <c r="N58" s="75">
        <v>1988.6</v>
      </c>
      <c r="O58" t="b">
        <f t="shared" si="5"/>
        <v>1</v>
      </c>
    </row>
    <row r="59" spans="2:15" ht="15">
      <c r="B59" s="18" t="s">
        <v>64</v>
      </c>
      <c r="C59" s="33">
        <v>1789</v>
      </c>
      <c r="D59" s="33">
        <v>2246.9</v>
      </c>
      <c r="E59" s="30">
        <f t="shared" si="2"/>
        <v>2246900000000</v>
      </c>
      <c r="F59" s="40">
        <f t="shared" si="3"/>
        <v>2.2469</v>
      </c>
      <c r="G59" s="33">
        <v>17.6</v>
      </c>
      <c r="H59" s="38">
        <v>282171957</v>
      </c>
      <c r="I59" s="36">
        <f t="shared" si="4"/>
        <v>7962.87492169181</v>
      </c>
      <c r="J59" s="136"/>
      <c r="K59" s="18" t="s">
        <v>64</v>
      </c>
      <c r="M59" s="33">
        <v>2039.9</v>
      </c>
      <c r="N59" s="75">
        <v>2039.9</v>
      </c>
      <c r="O59" t="b">
        <f t="shared" si="5"/>
        <v>1</v>
      </c>
    </row>
    <row r="60" spans="2:15" ht="15.75" thickBot="1">
      <c r="B60" s="18" t="s">
        <v>65</v>
      </c>
      <c r="C60" s="31">
        <v>1862.8</v>
      </c>
      <c r="D60" s="31">
        <v>2278.7</v>
      </c>
      <c r="E60" s="30">
        <f t="shared" si="2"/>
        <v>2278700000000</v>
      </c>
      <c r="F60" s="40">
        <f t="shared" si="3"/>
        <v>2.2786999999999997</v>
      </c>
      <c r="G60" s="31">
        <v>17.6</v>
      </c>
      <c r="H60" s="38">
        <v>285081556</v>
      </c>
      <c r="I60" s="36">
        <f t="shared" si="4"/>
        <v>7993.151265106747</v>
      </c>
      <c r="J60" s="143"/>
      <c r="K60" s="18" t="s">
        <v>65</v>
      </c>
      <c r="M60" s="31">
        <v>2071.7</v>
      </c>
      <c r="N60" s="75">
        <v>2071.7</v>
      </c>
      <c r="O60" t="b">
        <f t="shared" si="5"/>
        <v>1</v>
      </c>
    </row>
    <row r="61" spans="2:15" ht="15">
      <c r="B61" s="18" t="s">
        <v>66</v>
      </c>
      <c r="C61" s="32">
        <v>2010.9</v>
      </c>
      <c r="D61" s="32">
        <v>2419</v>
      </c>
      <c r="E61" s="30">
        <f t="shared" si="2"/>
        <v>2419000000000</v>
      </c>
      <c r="F61" s="40">
        <f t="shared" si="3"/>
        <v>2.419</v>
      </c>
      <c r="G61" s="32">
        <v>18.5</v>
      </c>
      <c r="H61" s="38">
        <v>287803914</v>
      </c>
      <c r="I61" s="36">
        <f t="shared" si="4"/>
        <v>8405.028153995154</v>
      </c>
      <c r="J61" s="144" t="s">
        <v>80</v>
      </c>
      <c r="K61" s="18" t="s">
        <v>66</v>
      </c>
      <c r="M61" s="32">
        <v>2200.6</v>
      </c>
      <c r="N61" s="75">
        <v>2200.6</v>
      </c>
      <c r="O61" t="b">
        <f t="shared" si="5"/>
        <v>1</v>
      </c>
    </row>
    <row r="62" spans="2:15" ht="15">
      <c r="B62" s="18" t="s">
        <v>67</v>
      </c>
      <c r="C62" s="33">
        <v>2159.9</v>
      </c>
      <c r="D62" s="33">
        <v>2528</v>
      </c>
      <c r="E62" s="30">
        <f t="shared" si="2"/>
        <v>2528000000000</v>
      </c>
      <c r="F62" s="40">
        <f t="shared" si="3"/>
        <v>2.528</v>
      </c>
      <c r="G62" s="33">
        <v>19.1</v>
      </c>
      <c r="H62" s="38">
        <v>290326418</v>
      </c>
      <c r="I62" s="36">
        <f t="shared" si="4"/>
        <v>8707.44046447747</v>
      </c>
      <c r="J62" s="131"/>
      <c r="K62" s="18" t="s">
        <v>67</v>
      </c>
      <c r="M62" s="33">
        <v>2303.2</v>
      </c>
      <c r="N62" s="75">
        <v>2303.2</v>
      </c>
      <c r="O62" t="b">
        <f t="shared" si="5"/>
        <v>1</v>
      </c>
    </row>
    <row r="63" spans="2:15" ht="15">
      <c r="B63" s="18" t="s">
        <v>68</v>
      </c>
      <c r="C63" s="33">
        <v>2292.8</v>
      </c>
      <c r="D63" s="33">
        <v>2613.2</v>
      </c>
      <c r="E63" s="30">
        <f t="shared" si="2"/>
        <v>2613200000000</v>
      </c>
      <c r="F63" s="40">
        <f t="shared" si="3"/>
        <v>2.6132</v>
      </c>
      <c r="G63" s="33">
        <v>19</v>
      </c>
      <c r="H63" s="38">
        <v>293045739</v>
      </c>
      <c r="I63" s="36">
        <f t="shared" si="4"/>
        <v>8917.379276413913</v>
      </c>
      <c r="J63" s="131"/>
      <c r="K63" s="18" t="s">
        <v>68</v>
      </c>
      <c r="M63" s="33">
        <v>2377.2</v>
      </c>
      <c r="N63" s="75">
        <v>2377.2</v>
      </c>
      <c r="O63" t="b">
        <f t="shared" si="5"/>
        <v>1</v>
      </c>
    </row>
    <row r="64" spans="2:15" ht="15">
      <c r="B64" s="18" t="s">
        <v>69</v>
      </c>
      <c r="C64" s="33">
        <v>2472</v>
      </c>
      <c r="D64" s="33">
        <v>2722.4</v>
      </c>
      <c r="E64" s="30">
        <f t="shared" si="2"/>
        <v>2722400000000</v>
      </c>
      <c r="F64" s="40">
        <f t="shared" si="3"/>
        <v>2.7224</v>
      </c>
      <c r="G64" s="33">
        <v>19.2</v>
      </c>
      <c r="H64" s="38">
        <v>295753151</v>
      </c>
      <c r="I64" s="36">
        <f t="shared" si="4"/>
        <v>9204.973778960684</v>
      </c>
      <c r="J64" s="131"/>
      <c r="K64" s="18" t="s">
        <v>69</v>
      </c>
      <c r="M64" s="33">
        <v>2472</v>
      </c>
      <c r="N64" s="75">
        <v>2472</v>
      </c>
      <c r="O64" t="b">
        <f t="shared" si="5"/>
        <v>1</v>
      </c>
    </row>
    <row r="65" spans="2:15" ht="15">
      <c r="B65" s="18" t="s">
        <v>70</v>
      </c>
      <c r="C65" s="33">
        <v>2655</v>
      </c>
      <c r="D65" s="33">
        <v>2826.3</v>
      </c>
      <c r="E65" s="30">
        <f t="shared" si="2"/>
        <v>2826300000000</v>
      </c>
      <c r="F65" s="40">
        <f t="shared" si="3"/>
        <v>2.8263000000000003</v>
      </c>
      <c r="G65" s="33">
        <v>19.4</v>
      </c>
      <c r="H65" s="38">
        <v>298593212</v>
      </c>
      <c r="I65" s="36">
        <f t="shared" si="4"/>
        <v>9465.385971332798</v>
      </c>
      <c r="J65" s="131"/>
      <c r="K65" s="18" t="s">
        <v>70</v>
      </c>
      <c r="M65" s="33">
        <v>2564.3</v>
      </c>
      <c r="N65" s="75">
        <v>2564.3</v>
      </c>
      <c r="O65" t="b">
        <f t="shared" si="5"/>
        <v>1</v>
      </c>
    </row>
    <row r="66" spans="2:16" ht="15">
      <c r="B66" s="18" t="s">
        <v>71</v>
      </c>
      <c r="C66" s="33">
        <v>2728.7</v>
      </c>
      <c r="D66" s="33">
        <v>2829.7</v>
      </c>
      <c r="E66" s="30">
        <f t="shared" si="2"/>
        <v>2829700000000</v>
      </c>
      <c r="F66" s="40">
        <f t="shared" si="3"/>
        <v>2.8297</v>
      </c>
      <c r="G66" s="33">
        <v>19</v>
      </c>
      <c r="H66" s="38">
        <v>301579895</v>
      </c>
      <c r="I66" s="36">
        <f t="shared" si="4"/>
        <v>9382.919905851151</v>
      </c>
      <c r="J66" s="131"/>
      <c r="K66" s="18" t="s">
        <v>71</v>
      </c>
      <c r="M66" s="33">
        <v>2564.1</v>
      </c>
      <c r="N66" s="75">
        <v>2564.1</v>
      </c>
      <c r="O66" t="b">
        <f t="shared" si="5"/>
        <v>1</v>
      </c>
      <c r="P66" s="90">
        <f>D68-D60</f>
        <v>1239</v>
      </c>
    </row>
    <row r="67" spans="2:15" ht="15">
      <c r="B67" s="18" t="s">
        <v>72</v>
      </c>
      <c r="C67" s="33">
        <v>2982.5</v>
      </c>
      <c r="D67" s="33">
        <v>2988.5</v>
      </c>
      <c r="E67" s="30">
        <f t="shared" si="2"/>
        <v>2988500000000</v>
      </c>
      <c r="F67" s="40">
        <f t="shared" si="3"/>
        <v>2.9885</v>
      </c>
      <c r="G67" s="33">
        <v>20.2</v>
      </c>
      <c r="H67" s="38">
        <v>304374846</v>
      </c>
      <c r="I67" s="36">
        <f t="shared" si="4"/>
        <v>9818.48546052324</v>
      </c>
      <c r="J67" s="131"/>
      <c r="K67" s="18" t="s">
        <v>72</v>
      </c>
      <c r="M67" s="33">
        <v>2703.8</v>
      </c>
      <c r="N67" s="75">
        <v>2703.8</v>
      </c>
      <c r="O67" t="b">
        <f t="shared" si="5"/>
        <v>1</v>
      </c>
    </row>
    <row r="68" spans="2:15" ht="15.75" thickBot="1">
      <c r="B68" s="18" t="s">
        <v>73</v>
      </c>
      <c r="C68" s="31">
        <v>3517.7</v>
      </c>
      <c r="D68" s="31">
        <v>3517.7</v>
      </c>
      <c r="E68" s="30">
        <f t="shared" si="2"/>
        <v>3517700000000</v>
      </c>
      <c r="F68" s="40">
        <f t="shared" si="3"/>
        <v>3.5176999999999996</v>
      </c>
      <c r="G68" s="31">
        <v>24.4</v>
      </c>
      <c r="H68" s="38">
        <v>307006550</v>
      </c>
      <c r="I68" s="36">
        <f aca="true" t="shared" si="6" ref="I68:I74">E68/H68</f>
        <v>11458.061725393156</v>
      </c>
      <c r="J68" s="141"/>
      <c r="K68" s="18" t="s">
        <v>73</v>
      </c>
      <c r="M68" s="69">
        <v>3173.4</v>
      </c>
      <c r="N68" s="76">
        <v>3176.8</v>
      </c>
      <c r="O68" s="68" t="b">
        <f t="shared" si="5"/>
        <v>0</v>
      </c>
    </row>
    <row r="69" spans="2:15" ht="15">
      <c r="B69" s="18" t="s">
        <v>74</v>
      </c>
      <c r="C69" s="79">
        <v>3457.1</v>
      </c>
      <c r="D69" s="79">
        <v>3416.8</v>
      </c>
      <c r="E69" s="34">
        <f aca="true" t="shared" si="7" ref="E69:E74">D69*1000000000</f>
        <v>3416800000000</v>
      </c>
      <c r="F69" s="41">
        <f aca="true" t="shared" si="8" ref="F69:F74">D69/1000</f>
        <v>3.4168000000000003</v>
      </c>
      <c r="G69" s="32">
        <v>23.4</v>
      </c>
      <c r="H69" s="37">
        <v>310353564</v>
      </c>
      <c r="I69" s="36">
        <f t="shared" si="6"/>
        <v>11009.378967531367</v>
      </c>
      <c r="J69" s="150" t="s">
        <v>81</v>
      </c>
      <c r="K69" s="18" t="s">
        <v>74</v>
      </c>
      <c r="M69" s="70">
        <v>3457.1</v>
      </c>
      <c r="N69" s="76">
        <v>3083.6</v>
      </c>
      <c r="O69" s="68" t="b">
        <f t="shared" si="5"/>
        <v>0</v>
      </c>
    </row>
    <row r="70" spans="2:15" ht="15" customHeight="1">
      <c r="B70" s="18" t="s">
        <v>75</v>
      </c>
      <c r="C70" s="33">
        <v>3603.1</v>
      </c>
      <c r="D70" s="79">
        <v>3492.4</v>
      </c>
      <c r="E70" s="34">
        <f t="shared" si="7"/>
        <v>3492400000000</v>
      </c>
      <c r="F70" s="41">
        <f t="shared" si="8"/>
        <v>3.4924</v>
      </c>
      <c r="G70" s="33">
        <v>23.4</v>
      </c>
      <c r="H70" s="98">
        <v>312619619</v>
      </c>
      <c r="I70" s="36">
        <f t="shared" si="6"/>
        <v>11171.403801115886</v>
      </c>
      <c r="J70" s="151"/>
      <c r="K70" s="18" t="s">
        <v>75</v>
      </c>
      <c r="M70" s="67">
        <v>3603.1</v>
      </c>
      <c r="N70" s="76">
        <v>3149.8</v>
      </c>
      <c r="O70" s="68" t="b">
        <f t="shared" si="5"/>
        <v>0</v>
      </c>
    </row>
    <row r="71" spans="2:17" ht="15">
      <c r="B71" s="28">
        <v>2012</v>
      </c>
      <c r="C71" s="79">
        <v>3537.1</v>
      </c>
      <c r="D71" s="79">
        <v>3365.2</v>
      </c>
      <c r="E71" s="34">
        <f t="shared" si="7"/>
        <v>3365200000000</v>
      </c>
      <c r="F71" s="41">
        <f t="shared" si="8"/>
        <v>3.3651999999999997</v>
      </c>
      <c r="G71" s="95">
        <v>22</v>
      </c>
      <c r="H71" s="99">
        <v>314918615</v>
      </c>
      <c r="I71" s="36">
        <f t="shared" si="6"/>
        <v>10685.935475741884</v>
      </c>
      <c r="J71" s="151"/>
      <c r="K71" s="28">
        <v>2012</v>
      </c>
      <c r="L71" s="64">
        <v>3022.2</v>
      </c>
      <c r="M71" s="72">
        <v>3537.1</v>
      </c>
      <c r="N71" s="76">
        <v>3022.2</v>
      </c>
      <c r="O71" s="68" t="b">
        <f t="shared" si="5"/>
        <v>0</v>
      </c>
      <c r="P71" s="65"/>
      <c r="Q71" s="8"/>
    </row>
    <row r="72" spans="1:17" ht="15">
      <c r="A72" t="s">
        <v>154</v>
      </c>
      <c r="B72" s="15">
        <v>2013</v>
      </c>
      <c r="C72" s="82">
        <v>3454.6</v>
      </c>
      <c r="D72" s="97">
        <v>3234</v>
      </c>
      <c r="E72" s="80">
        <f t="shared" si="7"/>
        <v>3234000000000</v>
      </c>
      <c r="F72" s="81">
        <f t="shared" si="8"/>
        <v>3.234</v>
      </c>
      <c r="G72" s="82">
        <v>20.8</v>
      </c>
      <c r="H72" s="100">
        <v>316984663</v>
      </c>
      <c r="I72" s="83">
        <f t="shared" si="6"/>
        <v>10202.386353310729</v>
      </c>
      <c r="J72" s="151"/>
      <c r="K72" s="18">
        <v>2013</v>
      </c>
      <c r="L72" s="64">
        <v>3086.2</v>
      </c>
      <c r="M72" s="71">
        <v>3454</v>
      </c>
      <c r="N72" s="77">
        <v>2919.695688926458</v>
      </c>
      <c r="O72" s="68" t="b">
        <f t="shared" si="5"/>
        <v>0</v>
      </c>
      <c r="P72" s="9"/>
      <c r="Q72" s="8"/>
    </row>
    <row r="73" spans="1:25" ht="15" customHeight="1">
      <c r="A73" s="111" t="s">
        <v>152</v>
      </c>
      <c r="B73" s="112">
        <v>2014</v>
      </c>
      <c r="C73" s="105">
        <v>3252.6</v>
      </c>
      <c r="D73" s="105">
        <f>C73/D78</f>
        <v>3000.2767272391843</v>
      </c>
      <c r="E73" s="106">
        <f t="shared" si="7"/>
        <v>3000276727239.184</v>
      </c>
      <c r="F73" s="107">
        <f t="shared" si="8"/>
        <v>3.0002767272391844</v>
      </c>
      <c r="G73" s="108">
        <v>21.1</v>
      </c>
      <c r="H73" s="109">
        <v>318975000</v>
      </c>
      <c r="I73" s="110">
        <f t="shared" si="6"/>
        <v>9405.993345055833</v>
      </c>
      <c r="J73" s="151"/>
      <c r="K73" s="18">
        <v>2014</v>
      </c>
      <c r="L73" s="64">
        <v>3097.6</v>
      </c>
      <c r="M73">
        <v>3777.8</v>
      </c>
      <c r="N73" s="73">
        <v>3097.6</v>
      </c>
      <c r="Q73" s="7"/>
      <c r="S73" s="10"/>
      <c r="T73" s="145"/>
      <c r="U73" s="146"/>
      <c r="V73" s="147"/>
      <c r="W73" s="148"/>
      <c r="X73" s="148"/>
      <c r="Y73" s="8"/>
    </row>
    <row r="74" spans="1:25" ht="15" customHeight="1">
      <c r="A74" t="s">
        <v>153</v>
      </c>
      <c r="B74" s="101" t="s">
        <v>163</v>
      </c>
      <c r="C74" s="114">
        <v>3901</v>
      </c>
      <c r="D74" s="114">
        <v>3532.5</v>
      </c>
      <c r="E74" s="84">
        <f t="shared" si="7"/>
        <v>3532500000000</v>
      </c>
      <c r="F74" s="85">
        <f t="shared" si="8"/>
        <v>3.5325</v>
      </c>
      <c r="G74" s="113">
        <v>21.4</v>
      </c>
      <c r="H74" s="115">
        <v>321225000</v>
      </c>
      <c r="I74" s="116">
        <f t="shared" si="6"/>
        <v>10996.96474433808</v>
      </c>
      <c r="K74" s="104">
        <v>2015</v>
      </c>
      <c r="N74" s="73"/>
      <c r="S74" s="11"/>
      <c r="T74" s="145"/>
      <c r="U74" s="146"/>
      <c r="V74" s="147"/>
      <c r="W74" s="148"/>
      <c r="X74" s="148"/>
      <c r="Y74" s="8"/>
    </row>
    <row r="75" spans="14:25" ht="13.5">
      <c r="N75" s="73"/>
      <c r="S75" s="11"/>
      <c r="T75" s="145"/>
      <c r="U75" s="146"/>
      <c r="V75" s="147"/>
      <c r="W75" s="148"/>
      <c r="X75" s="148"/>
      <c r="Y75" s="8"/>
    </row>
    <row r="76" spans="2:25" ht="13.5">
      <c r="B76" s="86" t="s">
        <v>136</v>
      </c>
      <c r="C76" s="86"/>
      <c r="D76" s="86"/>
      <c r="E76" s="86"/>
      <c r="F76" s="86"/>
      <c r="G76" s="86"/>
      <c r="H76" s="86"/>
      <c r="N76" s="73"/>
      <c r="S76" s="11"/>
      <c r="T76" s="145"/>
      <c r="U76" s="146"/>
      <c r="V76" s="147"/>
      <c r="W76" s="148"/>
      <c r="X76" s="148"/>
      <c r="Y76" s="8"/>
    </row>
    <row r="77" spans="2:25" ht="27">
      <c r="B77" s="87" t="s">
        <v>94</v>
      </c>
      <c r="C77" s="88">
        <v>1.1588</v>
      </c>
      <c r="D77" s="102">
        <v>1.0682</v>
      </c>
      <c r="E77" s="86"/>
      <c r="F77" s="86"/>
      <c r="G77" s="86"/>
      <c r="H77" s="86"/>
      <c r="I77" s="6"/>
      <c r="J77" s="6"/>
      <c r="K77" s="6"/>
      <c r="L77" s="6"/>
      <c r="M77" s="6"/>
      <c r="N77" s="73"/>
      <c r="O77" s="6"/>
      <c r="P77" s="6"/>
      <c r="Q77" s="6"/>
      <c r="R77" s="6"/>
      <c r="S77" s="12"/>
      <c r="T77" s="145"/>
      <c r="U77" s="146"/>
      <c r="V77" s="147"/>
      <c r="W77" s="148"/>
      <c r="X77" s="148"/>
      <c r="Y77" s="8"/>
    </row>
    <row r="78" spans="2:25" ht="34.5" customHeight="1">
      <c r="B78" s="87" t="s">
        <v>93</v>
      </c>
      <c r="C78" s="88">
        <v>1.194</v>
      </c>
      <c r="D78" s="102">
        <v>1.0841</v>
      </c>
      <c r="E78" s="89"/>
      <c r="F78" s="86"/>
      <c r="G78" s="86"/>
      <c r="H78" s="86"/>
      <c r="I78" s="5"/>
      <c r="J78" s="5"/>
      <c r="K78" s="5"/>
      <c r="L78" s="5"/>
      <c r="M78" s="5"/>
      <c r="N78" s="74"/>
      <c r="O78" s="5"/>
      <c r="P78" s="5"/>
      <c r="Q78" s="5"/>
      <c r="R78" s="5"/>
      <c r="S78" s="11"/>
      <c r="T78" s="145"/>
      <c r="U78" s="146"/>
      <c r="V78" s="147"/>
      <c r="W78" s="148"/>
      <c r="X78" s="148"/>
      <c r="Y78" s="8"/>
    </row>
    <row r="79" spans="2:25" ht="13.5">
      <c r="B79" s="86" t="s">
        <v>92</v>
      </c>
      <c r="C79" s="88">
        <v>1.2054</v>
      </c>
      <c r="D79" s="102">
        <v>1.1043</v>
      </c>
      <c r="E79" s="86"/>
      <c r="F79" s="86"/>
      <c r="G79" s="86"/>
      <c r="H79" s="86"/>
      <c r="S79" s="11"/>
      <c r="T79" s="145"/>
      <c r="U79" s="146"/>
      <c r="V79" s="147"/>
      <c r="W79" s="148"/>
      <c r="X79" s="148"/>
      <c r="Y79" s="8"/>
    </row>
    <row r="80" spans="2:25" ht="13.5">
      <c r="B80" s="86"/>
      <c r="C80" s="86"/>
      <c r="D80" s="86"/>
      <c r="E80" s="86"/>
      <c r="F80" s="86"/>
      <c r="G80" s="86"/>
      <c r="H80" s="86"/>
      <c r="S80" s="11"/>
      <c r="T80" s="145"/>
      <c r="U80" s="146"/>
      <c r="V80" s="147"/>
      <c r="W80" s="148"/>
      <c r="X80" s="148"/>
      <c r="Y80" s="8"/>
    </row>
    <row r="81" spans="2:25" ht="13.5">
      <c r="B81" s="86"/>
      <c r="C81" s="86"/>
      <c r="D81" s="86"/>
      <c r="E81" s="86"/>
      <c r="F81" s="86"/>
      <c r="G81" s="86"/>
      <c r="H81" s="86"/>
      <c r="S81" s="11"/>
      <c r="T81" s="145"/>
      <c r="U81" s="146"/>
      <c r="V81" s="147"/>
      <c r="W81" s="148"/>
      <c r="X81" s="148"/>
      <c r="Y81" s="8"/>
    </row>
    <row r="82" spans="2:25" ht="13.5">
      <c r="B82" s="86"/>
      <c r="C82" s="86"/>
      <c r="D82" s="86"/>
      <c r="E82" s="86"/>
      <c r="F82" s="86"/>
      <c r="G82" s="86"/>
      <c r="H82" s="86"/>
      <c r="S82" s="11"/>
      <c r="T82" s="145"/>
      <c r="U82" s="146"/>
      <c r="V82" s="147"/>
      <c r="W82" s="148"/>
      <c r="X82" s="148"/>
      <c r="Y82" s="8"/>
    </row>
    <row r="83" spans="2:25" ht="13.5">
      <c r="B83" s="86" t="s">
        <v>151</v>
      </c>
      <c r="C83" s="86" t="s">
        <v>150</v>
      </c>
      <c r="D83" s="86"/>
      <c r="E83" s="86"/>
      <c r="F83" s="86"/>
      <c r="G83" s="86"/>
      <c r="H83" s="86"/>
      <c r="S83" s="11"/>
      <c r="T83" s="145"/>
      <c r="U83" s="146"/>
      <c r="V83" s="147"/>
      <c r="W83" s="148"/>
      <c r="X83" s="148"/>
      <c r="Y83" s="8"/>
    </row>
    <row r="84" spans="2:25" ht="13.5">
      <c r="B84" s="86"/>
      <c r="C84" s="86"/>
      <c r="D84" s="86"/>
      <c r="E84" s="86"/>
      <c r="F84" s="86"/>
      <c r="G84" s="86"/>
      <c r="H84" s="86"/>
      <c r="S84" s="11"/>
      <c r="T84" s="145"/>
      <c r="U84" s="146"/>
      <c r="V84" s="147"/>
      <c r="W84" s="148"/>
      <c r="X84" s="148"/>
      <c r="Y84" s="8"/>
    </row>
    <row r="85" spans="2:25" ht="13.5">
      <c r="B85" s="86" t="s">
        <v>144</v>
      </c>
      <c r="C85" s="86" t="s">
        <v>145</v>
      </c>
      <c r="D85" s="86"/>
      <c r="E85" s="86"/>
      <c r="F85" s="86"/>
      <c r="G85" s="86"/>
      <c r="H85" s="86"/>
      <c r="S85" s="10"/>
      <c r="T85" s="149"/>
      <c r="U85" s="146"/>
      <c r="V85" s="147"/>
      <c r="W85" s="148"/>
      <c r="X85" s="148"/>
      <c r="Y85" s="8"/>
    </row>
    <row r="86" spans="2:25" ht="15" customHeight="1">
      <c r="B86" s="86"/>
      <c r="C86" s="86"/>
      <c r="D86" s="86"/>
      <c r="E86" s="86"/>
      <c r="F86" s="86"/>
      <c r="G86" s="86"/>
      <c r="H86" s="86"/>
      <c r="S86" s="11"/>
      <c r="T86" s="149"/>
      <c r="U86" s="146"/>
      <c r="V86" s="147"/>
      <c r="W86" s="148"/>
      <c r="X86" s="148"/>
      <c r="Y86" s="8"/>
    </row>
    <row r="87" spans="2:25" ht="13.5">
      <c r="B87" s="86" t="s">
        <v>147</v>
      </c>
      <c r="C87" s="86"/>
      <c r="D87" s="86" t="s">
        <v>146</v>
      </c>
      <c r="E87" s="86"/>
      <c r="F87" s="86"/>
      <c r="G87" s="86"/>
      <c r="H87" s="86"/>
      <c r="S87" s="11"/>
      <c r="T87" s="149"/>
      <c r="U87" s="146"/>
      <c r="V87" s="147"/>
      <c r="W87" s="148"/>
      <c r="X87" s="148"/>
      <c r="Y87" s="8"/>
    </row>
    <row r="88" spans="2:25" ht="13.5">
      <c r="B88" s="86" t="s">
        <v>149</v>
      </c>
      <c r="C88" s="86"/>
      <c r="D88" s="86" t="s">
        <v>148</v>
      </c>
      <c r="E88" s="86"/>
      <c r="F88" s="86"/>
      <c r="G88" s="86"/>
      <c r="H88" s="86"/>
      <c r="S88" s="11"/>
      <c r="T88" s="149"/>
      <c r="U88" s="146"/>
      <c r="V88" s="147"/>
      <c r="W88" s="148"/>
      <c r="X88" s="148"/>
      <c r="Y88" s="8"/>
    </row>
    <row r="89" spans="2:25" ht="13.5">
      <c r="B89" s="86" t="s">
        <v>160</v>
      </c>
      <c r="C89" s="86"/>
      <c r="D89" s="86" t="s">
        <v>161</v>
      </c>
      <c r="E89" s="86"/>
      <c r="F89" s="86"/>
      <c r="G89" s="86"/>
      <c r="H89" s="86"/>
      <c r="S89" s="13"/>
      <c r="T89" s="145"/>
      <c r="U89" s="146"/>
      <c r="V89" s="147"/>
      <c r="W89" s="148"/>
      <c r="X89" s="148"/>
      <c r="Y89" s="8"/>
    </row>
    <row r="90" spans="19:25" ht="15" customHeight="1">
      <c r="S90" s="11"/>
      <c r="T90" s="145"/>
      <c r="U90" s="146"/>
      <c r="V90" s="147"/>
      <c r="W90" s="148"/>
      <c r="X90" s="148"/>
      <c r="Y90" s="8"/>
    </row>
    <row r="91" spans="19:25" ht="13.5">
      <c r="S91" s="11"/>
      <c r="T91" s="145"/>
      <c r="U91" s="146"/>
      <c r="V91" s="147"/>
      <c r="W91" s="148"/>
      <c r="X91" s="148"/>
      <c r="Y91" s="8"/>
    </row>
    <row r="92" spans="19:25" ht="13.5">
      <c r="S92" s="11"/>
      <c r="T92" s="145"/>
      <c r="U92" s="146"/>
      <c r="V92" s="147"/>
      <c r="W92" s="148"/>
      <c r="X92" s="148"/>
      <c r="Y92" s="8"/>
    </row>
    <row r="93" spans="19:25" ht="13.5">
      <c r="S93" s="11"/>
      <c r="T93" s="145"/>
      <c r="U93" s="146"/>
      <c r="V93" s="147"/>
      <c r="W93" s="148"/>
      <c r="X93" s="148"/>
      <c r="Y93" s="8"/>
    </row>
    <row r="94" spans="19:25" ht="13.5">
      <c r="S94" s="11"/>
      <c r="T94" s="145"/>
      <c r="U94" s="146"/>
      <c r="V94" s="147"/>
      <c r="W94" s="148"/>
      <c r="X94" s="148"/>
      <c r="Y94" s="8"/>
    </row>
    <row r="95" spans="19:25" ht="13.5">
      <c r="S95" s="11"/>
      <c r="T95" s="145"/>
      <c r="U95" s="146"/>
      <c r="V95" s="147"/>
      <c r="W95" s="148"/>
      <c r="X95" s="148"/>
      <c r="Y95" s="8"/>
    </row>
    <row r="96" spans="19:25" ht="13.5">
      <c r="S96" s="11"/>
      <c r="T96" s="145"/>
      <c r="U96" s="146"/>
      <c r="V96" s="147"/>
      <c r="W96" s="148"/>
      <c r="X96" s="148"/>
      <c r="Y96" s="8"/>
    </row>
    <row r="97" spans="19:25" ht="13.5">
      <c r="S97" s="10"/>
      <c r="T97" s="145"/>
      <c r="U97" s="146"/>
      <c r="V97" s="147"/>
      <c r="W97" s="148"/>
      <c r="X97" s="148"/>
      <c r="Y97" s="8"/>
    </row>
    <row r="98" spans="19:25" ht="15" customHeight="1">
      <c r="S98" s="11"/>
      <c r="T98" s="145"/>
      <c r="U98" s="146"/>
      <c r="V98" s="147"/>
      <c r="W98" s="148"/>
      <c r="X98" s="148"/>
      <c r="Y98" s="8"/>
    </row>
    <row r="99" spans="19:25" ht="13.5">
      <c r="S99" s="11"/>
      <c r="T99" s="145"/>
      <c r="U99" s="146"/>
      <c r="V99" s="147"/>
      <c r="W99" s="148"/>
      <c r="X99" s="148"/>
      <c r="Y99" s="8"/>
    </row>
    <row r="100" spans="19:25" ht="13.5">
      <c r="S100" s="11"/>
      <c r="T100" s="145"/>
      <c r="U100" s="146"/>
      <c r="V100" s="147"/>
      <c r="W100" s="148"/>
      <c r="X100" s="148"/>
      <c r="Y100" s="8"/>
    </row>
    <row r="101" spans="19:25" ht="13.5">
      <c r="S101" s="11"/>
      <c r="T101" s="145"/>
      <c r="U101" s="146"/>
      <c r="V101" s="147"/>
      <c r="W101" s="148"/>
      <c r="X101" s="148"/>
      <c r="Y101" s="8"/>
    </row>
    <row r="102" spans="19:25" ht="13.5">
      <c r="S102" s="11"/>
      <c r="T102" s="145"/>
      <c r="U102" s="146"/>
      <c r="V102" s="147"/>
      <c r="W102" s="148"/>
      <c r="X102" s="148"/>
      <c r="Y102" s="8"/>
    </row>
    <row r="103" spans="19:25" ht="13.5">
      <c r="S103" s="11"/>
      <c r="T103" s="145"/>
      <c r="U103" s="146"/>
      <c r="V103" s="147"/>
      <c r="W103" s="148"/>
      <c r="X103" s="148"/>
      <c r="Y103" s="8"/>
    </row>
    <row r="104" spans="19:25" ht="13.5">
      <c r="S104" s="11"/>
      <c r="T104" s="145"/>
      <c r="U104" s="146"/>
      <c r="V104" s="147"/>
      <c r="W104" s="148"/>
      <c r="X104" s="148"/>
      <c r="Y104" s="8"/>
    </row>
    <row r="105" spans="19:25" ht="15" customHeight="1">
      <c r="S105" s="13"/>
      <c r="T105" s="145"/>
      <c r="U105" s="146"/>
      <c r="V105" s="147"/>
      <c r="W105" s="148"/>
      <c r="X105" s="148"/>
      <c r="Y105" s="8"/>
    </row>
    <row r="106" spans="19:25" ht="15" customHeight="1">
      <c r="S106" s="11"/>
      <c r="T106" s="145"/>
      <c r="U106" s="146"/>
      <c r="V106" s="147"/>
      <c r="W106" s="148"/>
      <c r="X106" s="148"/>
      <c r="Y106" s="8"/>
    </row>
    <row r="107" spans="19:25" ht="13.5">
      <c r="S107" s="11"/>
      <c r="T107" s="145"/>
      <c r="U107" s="146"/>
      <c r="V107" s="147"/>
      <c r="W107" s="148"/>
      <c r="X107" s="148"/>
      <c r="Y107" s="8"/>
    </row>
    <row r="108" spans="19:25" ht="13.5">
      <c r="S108" s="14"/>
      <c r="T108" s="145"/>
      <c r="U108" s="146"/>
      <c r="V108" s="147"/>
      <c r="W108" s="148"/>
      <c r="X108" s="148"/>
      <c r="Y108" s="8"/>
    </row>
    <row r="109" spans="19:25" ht="13.5">
      <c r="S109" s="8"/>
      <c r="T109" s="8"/>
      <c r="U109" s="8"/>
      <c r="V109" s="8"/>
      <c r="W109" s="8"/>
      <c r="X109" s="8"/>
      <c r="Y109" s="8"/>
    </row>
    <row r="110" spans="19:25" ht="13.5">
      <c r="S110" s="8"/>
      <c r="T110" s="8"/>
      <c r="U110" s="8"/>
      <c r="V110" s="8"/>
      <c r="W110" s="8"/>
      <c r="X110" s="8"/>
      <c r="Y110" s="8"/>
    </row>
    <row r="114" spans="19:20" ht="13.5">
      <c r="S114" s="6"/>
      <c r="T114" s="6"/>
    </row>
    <row r="115" spans="19:20" ht="13.5">
      <c r="S115" s="5"/>
      <c r="T115" s="5"/>
    </row>
  </sheetData>
  <sheetProtection/>
  <mergeCells count="45">
    <mergeCell ref="B1:K1"/>
    <mergeCell ref="B2:B3"/>
    <mergeCell ref="J34:J36"/>
    <mergeCell ref="J37:J40"/>
    <mergeCell ref="J41:J48"/>
    <mergeCell ref="J49:J52"/>
    <mergeCell ref="J29:J33"/>
    <mergeCell ref="J23:J28"/>
    <mergeCell ref="J21:J22"/>
    <mergeCell ref="X97:X104"/>
    <mergeCell ref="W73:W76"/>
    <mergeCell ref="W89:W96"/>
    <mergeCell ref="U89:U96"/>
    <mergeCell ref="V105:V108"/>
    <mergeCell ref="V73:V76"/>
    <mergeCell ref="T105:T108"/>
    <mergeCell ref="X73:X76"/>
    <mergeCell ref="W77:W84"/>
    <mergeCell ref="X77:X84"/>
    <mergeCell ref="W85:W88"/>
    <mergeCell ref="X85:X88"/>
    <mergeCell ref="X105:X108"/>
    <mergeCell ref="W105:W108"/>
    <mergeCell ref="X89:X96"/>
    <mergeCell ref="W97:W104"/>
    <mergeCell ref="T85:T88"/>
    <mergeCell ref="V77:V84"/>
    <mergeCell ref="V85:V88"/>
    <mergeCell ref="V89:V96"/>
    <mergeCell ref="V97:V104"/>
    <mergeCell ref="J5:J12"/>
    <mergeCell ref="U85:U88"/>
    <mergeCell ref="T89:T96"/>
    <mergeCell ref="T97:T104"/>
    <mergeCell ref="J13:J20"/>
    <mergeCell ref="M1:O1"/>
    <mergeCell ref="J69:J73"/>
    <mergeCell ref="U105:U108"/>
    <mergeCell ref="U73:U76"/>
    <mergeCell ref="U77:U84"/>
    <mergeCell ref="J53:J60"/>
    <mergeCell ref="J61:J68"/>
    <mergeCell ref="T73:T76"/>
    <mergeCell ref="T77:T84"/>
    <mergeCell ref="U97:U104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F54" sqref="F54"/>
    </sheetView>
  </sheetViews>
  <sheetFormatPr defaultColWidth="11.57421875" defaultRowHeight="15"/>
  <cols>
    <col min="1" max="1" width="11.421875" style="44" customWidth="1"/>
    <col min="2" max="2" width="20.421875" style="44" customWidth="1"/>
    <col min="3" max="4" width="12.7109375" style="44" customWidth="1"/>
    <col min="5" max="5" width="9.28125" style="44" customWidth="1"/>
    <col min="6" max="6" width="13.421875" style="44" customWidth="1"/>
    <col min="7" max="7" width="12.421875" style="44" hidden="1" customWidth="1"/>
    <col min="8" max="8" width="13.421875" style="57" customWidth="1"/>
    <col min="9" max="9" width="19.00390625" style="44" customWidth="1"/>
    <col min="10" max="10" width="19.421875" style="44" customWidth="1"/>
    <col min="11" max="16384" width="11.421875" style="44" customWidth="1"/>
  </cols>
  <sheetData>
    <row r="1" spans="1:8" ht="12.75">
      <c r="A1" s="42" t="s">
        <v>104</v>
      </c>
      <c r="B1" s="42"/>
      <c r="C1" s="42"/>
      <c r="D1" s="42"/>
      <c r="E1" s="42"/>
      <c r="F1" s="42"/>
      <c r="G1" s="42"/>
      <c r="H1" s="43"/>
    </row>
    <row r="2" spans="1:8" ht="12.75">
      <c r="A2" s="42"/>
      <c r="B2" s="42"/>
      <c r="C2" s="42"/>
      <c r="D2" s="42"/>
      <c r="E2" s="42"/>
      <c r="F2" s="42"/>
      <c r="G2" s="42"/>
      <c r="H2" s="43"/>
    </row>
    <row r="3" spans="1:10" ht="12.75">
      <c r="A3" s="42"/>
      <c r="B3" s="158" t="s">
        <v>137</v>
      </c>
      <c r="C3" s="159"/>
      <c r="D3" s="159"/>
      <c r="E3" s="159"/>
      <c r="F3" s="159"/>
      <c r="G3" s="159"/>
      <c r="H3" s="159"/>
      <c r="I3" s="159"/>
      <c r="J3" s="159"/>
    </row>
    <row r="4" spans="1:12" ht="8.25" customHeight="1">
      <c r="A4" s="42"/>
      <c r="B4" s="159"/>
      <c r="C4" s="159"/>
      <c r="D4" s="159"/>
      <c r="E4" s="159"/>
      <c r="F4" s="159"/>
      <c r="G4" s="159"/>
      <c r="H4" s="159"/>
      <c r="I4" s="159"/>
      <c r="J4" s="159"/>
      <c r="K4" s="42"/>
      <c r="L4" s="42"/>
    </row>
    <row r="5" spans="1:12" s="48" customFormat="1" ht="83.25" customHeight="1">
      <c r="A5" s="45"/>
      <c r="B5" s="160" t="s">
        <v>105</v>
      </c>
      <c r="C5" s="160" t="s">
        <v>106</v>
      </c>
      <c r="D5" s="160" t="s">
        <v>107</v>
      </c>
      <c r="E5" s="162" t="s">
        <v>108</v>
      </c>
      <c r="F5" s="58" t="s">
        <v>109</v>
      </c>
      <c r="G5" s="46" t="s">
        <v>110</v>
      </c>
      <c r="H5" s="47" t="s">
        <v>111</v>
      </c>
      <c r="I5" s="58" t="s">
        <v>139</v>
      </c>
      <c r="J5" s="162" t="s">
        <v>140</v>
      </c>
      <c r="K5" s="45"/>
      <c r="L5" s="45"/>
    </row>
    <row r="6" spans="1:12" s="48" customFormat="1" ht="15" customHeight="1">
      <c r="A6" s="45"/>
      <c r="B6" s="161"/>
      <c r="C6" s="161"/>
      <c r="D6" s="161"/>
      <c r="E6" s="163"/>
      <c r="F6" s="152" t="s">
        <v>155</v>
      </c>
      <c r="G6" s="153"/>
      <c r="H6" s="153"/>
      <c r="I6" s="154"/>
      <c r="J6" s="163"/>
      <c r="K6" s="45"/>
      <c r="L6" s="45"/>
    </row>
    <row r="7" spans="1:12" ht="12.75">
      <c r="A7" s="42"/>
      <c r="B7" s="49" t="s">
        <v>101</v>
      </c>
      <c r="C7" s="50" t="s">
        <v>112</v>
      </c>
      <c r="D7" s="50" t="s">
        <v>113</v>
      </c>
      <c r="E7" s="50">
        <v>1946</v>
      </c>
      <c r="F7" s="51">
        <v>609.6</v>
      </c>
      <c r="G7" s="52">
        <v>1953</v>
      </c>
      <c r="H7" s="53">
        <v>677.1</v>
      </c>
      <c r="I7" s="53">
        <f>H7-1024.4</f>
        <v>-347.30000000000007</v>
      </c>
      <c r="J7" s="54">
        <f>(H7-1024.4)/1024.4</f>
        <v>-0.3390277235454901</v>
      </c>
      <c r="K7" s="42"/>
      <c r="L7" s="42"/>
    </row>
    <row r="8" spans="1:12" ht="12.75">
      <c r="A8" s="42"/>
      <c r="B8" s="49" t="s">
        <v>100</v>
      </c>
      <c r="C8" s="50" t="s">
        <v>113</v>
      </c>
      <c r="D8" s="50" t="s">
        <v>114</v>
      </c>
      <c r="E8" s="50">
        <v>1954</v>
      </c>
      <c r="F8" s="51">
        <v>609.2</v>
      </c>
      <c r="G8" s="52">
        <v>1961</v>
      </c>
      <c r="H8" s="53">
        <v>648.5</v>
      </c>
      <c r="I8" s="53">
        <f aca="true" t="shared" si="0" ref="I8:I14">H8-H7</f>
        <v>-28.600000000000023</v>
      </c>
      <c r="J8" s="54">
        <f aca="true" t="shared" si="1" ref="J8:J17">(H8-H7)/H7</f>
        <v>-0.042238960271747186</v>
      </c>
      <c r="K8" s="42"/>
      <c r="L8" s="42"/>
    </row>
    <row r="9" spans="1:12" ht="12.75">
      <c r="A9" s="42"/>
      <c r="B9" s="49" t="s">
        <v>115</v>
      </c>
      <c r="C9" s="50" t="s">
        <v>114</v>
      </c>
      <c r="D9" s="50" t="s">
        <v>131</v>
      </c>
      <c r="E9" s="50">
        <v>1962</v>
      </c>
      <c r="F9" s="51">
        <v>707</v>
      </c>
      <c r="G9" s="52">
        <v>1962</v>
      </c>
      <c r="H9" s="53">
        <v>707</v>
      </c>
      <c r="I9" s="53">
        <f t="shared" si="0"/>
        <v>58.5</v>
      </c>
      <c r="J9" s="54">
        <f t="shared" si="1"/>
        <v>0.09020817270624518</v>
      </c>
      <c r="K9" s="42"/>
      <c r="L9" s="42"/>
    </row>
    <row r="10" spans="1:12" ht="12.75">
      <c r="A10" s="42"/>
      <c r="B10" s="49" t="s">
        <v>98</v>
      </c>
      <c r="C10" s="50" t="s">
        <v>132</v>
      </c>
      <c r="D10" s="50" t="s">
        <v>116</v>
      </c>
      <c r="E10" s="50">
        <v>1963</v>
      </c>
      <c r="F10" s="51">
        <v>705</v>
      </c>
      <c r="G10" s="52">
        <v>1969</v>
      </c>
      <c r="H10" s="53">
        <v>976.3</v>
      </c>
      <c r="I10" s="53">
        <f t="shared" si="0"/>
        <v>269.29999999999995</v>
      </c>
      <c r="J10" s="54">
        <f t="shared" si="1"/>
        <v>0.3809052333804808</v>
      </c>
      <c r="K10" s="42"/>
      <c r="L10" s="42"/>
    </row>
    <row r="11" spans="1:12" ht="12.75">
      <c r="A11" s="42"/>
      <c r="B11" s="49" t="s">
        <v>97</v>
      </c>
      <c r="C11" s="50" t="s">
        <v>116</v>
      </c>
      <c r="D11" s="50" t="s">
        <v>117</v>
      </c>
      <c r="E11" s="50">
        <v>1970</v>
      </c>
      <c r="F11" s="51">
        <v>982.2</v>
      </c>
      <c r="G11" s="52">
        <v>1974</v>
      </c>
      <c r="H11" s="53">
        <v>1027.3</v>
      </c>
      <c r="I11" s="53">
        <f t="shared" si="0"/>
        <v>51</v>
      </c>
      <c r="J11" s="54">
        <f t="shared" si="1"/>
        <v>0.0522380415855782</v>
      </c>
      <c r="K11" s="42"/>
      <c r="L11" s="42"/>
    </row>
    <row r="12" spans="1:12" ht="12.75">
      <c r="A12" s="42"/>
      <c r="B12" s="49" t="s">
        <v>118</v>
      </c>
      <c r="C12" s="50" t="s">
        <v>119</v>
      </c>
      <c r="D12" s="50" t="s">
        <v>120</v>
      </c>
      <c r="E12" s="50">
        <v>1975</v>
      </c>
      <c r="F12" s="51">
        <v>1149.9</v>
      </c>
      <c r="G12" s="52">
        <v>1977</v>
      </c>
      <c r="H12" s="53">
        <v>1213.6</v>
      </c>
      <c r="I12" s="53">
        <f t="shared" si="0"/>
        <v>186.29999999999995</v>
      </c>
      <c r="J12" s="54">
        <f t="shared" si="1"/>
        <v>0.1813491677212109</v>
      </c>
      <c r="K12" s="42"/>
      <c r="L12" s="42"/>
    </row>
    <row r="13" spans="1:12" ht="12.75">
      <c r="A13" s="42"/>
      <c r="B13" s="49" t="s">
        <v>89</v>
      </c>
      <c r="C13" s="50" t="s">
        <v>120</v>
      </c>
      <c r="D13" s="50" t="s">
        <v>121</v>
      </c>
      <c r="E13" s="50">
        <v>1978</v>
      </c>
      <c r="F13" s="51">
        <v>1278.2</v>
      </c>
      <c r="G13" s="52">
        <v>1981</v>
      </c>
      <c r="H13" s="53">
        <v>1416</v>
      </c>
      <c r="I13" s="53">
        <f t="shared" si="0"/>
        <v>202.4000000000001</v>
      </c>
      <c r="J13" s="54">
        <f t="shared" si="1"/>
        <v>0.16677653263019127</v>
      </c>
      <c r="K13" s="42"/>
      <c r="L13" s="42"/>
    </row>
    <row r="14" spans="1:12" ht="12.75">
      <c r="A14" s="42"/>
      <c r="B14" s="49" t="s">
        <v>122</v>
      </c>
      <c r="C14" s="50" t="s">
        <v>121</v>
      </c>
      <c r="D14" s="50" t="s">
        <v>123</v>
      </c>
      <c r="E14" s="50">
        <v>1982</v>
      </c>
      <c r="F14" s="51">
        <v>1451.7</v>
      </c>
      <c r="G14" s="52">
        <v>1989</v>
      </c>
      <c r="H14" s="53">
        <v>1723.3</v>
      </c>
      <c r="I14" s="53">
        <f t="shared" si="0"/>
        <v>307.29999999999995</v>
      </c>
      <c r="J14" s="54">
        <f t="shared" si="1"/>
        <v>0.2170197740112994</v>
      </c>
      <c r="K14" s="42"/>
      <c r="L14" s="42"/>
    </row>
    <row r="15" spans="1:12" ht="12.75">
      <c r="A15" s="42"/>
      <c r="B15" s="49" t="s">
        <v>124</v>
      </c>
      <c r="C15" s="50" t="s">
        <v>123</v>
      </c>
      <c r="D15" s="50" t="s">
        <v>125</v>
      </c>
      <c r="E15" s="50">
        <v>1990</v>
      </c>
      <c r="F15" s="51">
        <v>1831.3</v>
      </c>
      <c r="G15" s="52">
        <v>1993</v>
      </c>
      <c r="H15" s="53">
        <v>1844.7</v>
      </c>
      <c r="I15" s="53">
        <f>H15-H14</f>
        <v>121.40000000000009</v>
      </c>
      <c r="J15" s="54">
        <f t="shared" si="1"/>
        <v>0.07044623687111942</v>
      </c>
      <c r="K15" s="42"/>
      <c r="L15" s="42"/>
    </row>
    <row r="16" spans="1:12" ht="12.75">
      <c r="A16" s="42"/>
      <c r="B16" s="49" t="s">
        <v>88</v>
      </c>
      <c r="C16" s="50" t="s">
        <v>125</v>
      </c>
      <c r="D16" s="50" t="s">
        <v>126</v>
      </c>
      <c r="E16" s="50">
        <v>1994</v>
      </c>
      <c r="F16" s="51">
        <v>1878.4</v>
      </c>
      <c r="G16" s="52">
        <v>2001</v>
      </c>
      <c r="H16" s="53">
        <v>2071.7</v>
      </c>
      <c r="I16" s="53">
        <f>H16-H15</f>
        <v>226.99999999999977</v>
      </c>
      <c r="J16" s="54">
        <f t="shared" si="1"/>
        <v>0.12305523933430898</v>
      </c>
      <c r="K16" s="42"/>
      <c r="L16" s="42"/>
    </row>
    <row r="17" spans="1:12" ht="12.75">
      <c r="A17" s="42"/>
      <c r="B17" s="49" t="s">
        <v>127</v>
      </c>
      <c r="C17" s="50" t="s">
        <v>126</v>
      </c>
      <c r="D17" s="50" t="s">
        <v>128</v>
      </c>
      <c r="E17" s="50">
        <v>2002</v>
      </c>
      <c r="F17" s="51">
        <v>2200.6</v>
      </c>
      <c r="G17" s="52">
        <v>2009</v>
      </c>
      <c r="H17" s="53">
        <v>3173.4</v>
      </c>
      <c r="I17" s="53">
        <f>H17-H16</f>
        <v>1101.7000000000003</v>
      </c>
      <c r="J17" s="54">
        <f t="shared" si="1"/>
        <v>0.5317854901771494</v>
      </c>
      <c r="K17" s="42"/>
      <c r="L17" s="42"/>
    </row>
    <row r="18" spans="1:12" ht="12.75">
      <c r="A18" s="42"/>
      <c r="B18" s="49" t="s">
        <v>129</v>
      </c>
      <c r="C18" s="50" t="s">
        <v>128</v>
      </c>
      <c r="D18" s="55" t="s">
        <v>130</v>
      </c>
      <c r="E18" s="50">
        <v>2010</v>
      </c>
      <c r="F18" s="51">
        <v>3081</v>
      </c>
      <c r="G18" s="55">
        <v>2013</v>
      </c>
      <c r="H18" s="56">
        <v>3097.6</v>
      </c>
      <c r="I18" s="53">
        <f>H18-H17</f>
        <v>-75.80000000000018</v>
      </c>
      <c r="J18" s="54">
        <f>(H18-H17)/H17</f>
        <v>-0.023886052814016567</v>
      </c>
      <c r="K18" s="42"/>
      <c r="L18" s="42"/>
    </row>
    <row r="19" spans="1:12" ht="28.5" customHeight="1">
      <c r="A19" s="42"/>
      <c r="B19" s="155" t="s">
        <v>138</v>
      </c>
      <c r="C19" s="156"/>
      <c r="D19" s="156"/>
      <c r="E19" s="156"/>
      <c r="F19" s="156"/>
      <c r="G19" s="156"/>
      <c r="H19" s="156"/>
      <c r="I19" s="156"/>
      <c r="J19" s="157"/>
      <c r="K19" s="42"/>
      <c r="L19" s="42"/>
    </row>
    <row r="20" spans="9:12" ht="12.75">
      <c r="I20" s="42"/>
      <c r="J20" s="42"/>
      <c r="K20" s="42"/>
      <c r="L20" s="42"/>
    </row>
    <row r="21" spans="9:12" ht="12.75">
      <c r="I21" s="42"/>
      <c r="J21" s="42"/>
      <c r="K21" s="42"/>
      <c r="L21" s="42"/>
    </row>
    <row r="22" spans="9:12" ht="12.75">
      <c r="I22" s="42"/>
      <c r="J22" s="42"/>
      <c r="K22" s="42"/>
      <c r="L22" s="42"/>
    </row>
    <row r="23" ht="12.75">
      <c r="J23" s="42"/>
    </row>
    <row r="30" ht="12.75">
      <c r="F30" s="57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fitToHeight="1" fitToWidth="1" orientation="portrait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00"/>
  </sheetPr>
  <dimension ref="A1:K84"/>
  <sheetViews>
    <sheetView defaultGridColor="0" zoomScale="87" zoomScaleNormal="87" colorId="22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:C78"/>
    </sheetView>
  </sheetViews>
  <sheetFormatPr defaultColWidth="8.8515625" defaultRowHeight="15"/>
  <cols>
    <col min="1" max="1" width="15.7109375" style="60" customWidth="1"/>
    <col min="2" max="7" width="10.8515625" style="59" customWidth="1"/>
    <col min="8" max="8" width="13.7109375" style="59" customWidth="1"/>
    <col min="9" max="11" width="10.8515625" style="59" customWidth="1"/>
    <col min="12" max="16384" width="8.8515625" style="59" customWidth="1"/>
  </cols>
  <sheetData>
    <row r="1" spans="1:11" s="60" customFormat="1" ht="26.25" customHeight="1">
      <c r="A1" s="164" t="s">
        <v>156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0" s="60" customFormat="1" ht="12.75" customHeight="1">
      <c r="A2" s="165" t="s">
        <v>133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s="60" customFormat="1" ht="12.75" customHeight="1">
      <c r="A3" s="166" t="s">
        <v>0</v>
      </c>
      <c r="B3" s="168" t="s">
        <v>134</v>
      </c>
      <c r="C3" s="169"/>
      <c r="D3" s="170"/>
      <c r="E3" s="168" t="s">
        <v>157</v>
      </c>
      <c r="F3" s="169"/>
      <c r="G3" s="170"/>
      <c r="H3" s="171" t="s">
        <v>135</v>
      </c>
      <c r="I3" s="168" t="s">
        <v>2</v>
      </c>
      <c r="J3" s="169"/>
      <c r="K3" s="169"/>
    </row>
    <row r="4" spans="1:11" s="60" customFormat="1" ht="24">
      <c r="A4" s="167"/>
      <c r="B4" s="91" t="s">
        <v>96</v>
      </c>
      <c r="C4" s="91" t="s">
        <v>3</v>
      </c>
      <c r="D4" s="91" t="s">
        <v>95</v>
      </c>
      <c r="E4" s="91" t="s">
        <v>96</v>
      </c>
      <c r="F4" s="91" t="s">
        <v>3</v>
      </c>
      <c r="G4" s="91" t="s">
        <v>95</v>
      </c>
      <c r="H4" s="172"/>
      <c r="I4" s="91" t="s">
        <v>96</v>
      </c>
      <c r="J4" s="91" t="s">
        <v>3</v>
      </c>
      <c r="K4" s="91" t="s">
        <v>95</v>
      </c>
    </row>
    <row r="5" spans="1:11" s="60" customFormat="1" ht="12">
      <c r="A5" s="63" t="s">
        <v>4</v>
      </c>
      <c r="B5" s="61">
        <v>6.5</v>
      </c>
      <c r="C5" s="61">
        <v>9.5</v>
      </c>
      <c r="D5" s="61">
        <v>-2.9</v>
      </c>
      <c r="E5" s="61">
        <v>96.3</v>
      </c>
      <c r="F5" s="92">
        <v>139.2</v>
      </c>
      <c r="G5" s="61">
        <v>-42.9</v>
      </c>
      <c r="H5" s="62">
        <v>0.068</v>
      </c>
      <c r="I5" s="61">
        <v>6.7</v>
      </c>
      <c r="J5" s="61">
        <v>9.6</v>
      </c>
      <c r="K5" s="61">
        <v>-3</v>
      </c>
    </row>
    <row r="6" spans="1:11" s="60" customFormat="1" ht="12">
      <c r="A6" s="63" t="s">
        <v>5</v>
      </c>
      <c r="B6" s="61">
        <v>8.7</v>
      </c>
      <c r="C6" s="61">
        <v>13.7</v>
      </c>
      <c r="D6" s="61">
        <v>-4.9</v>
      </c>
      <c r="E6" s="61">
        <v>117.4</v>
      </c>
      <c r="F6" s="92">
        <v>184</v>
      </c>
      <c r="G6" s="61">
        <v>-66.6</v>
      </c>
      <c r="H6" s="62">
        <v>0.0742</v>
      </c>
      <c r="I6" s="61">
        <v>7.5</v>
      </c>
      <c r="J6" s="61">
        <v>11.7</v>
      </c>
      <c r="K6" s="61">
        <v>-4.3</v>
      </c>
    </row>
    <row r="7" spans="1:11" s="60" customFormat="1" ht="12">
      <c r="A7" s="63" t="s">
        <v>6</v>
      </c>
      <c r="B7" s="61">
        <v>14.6</v>
      </c>
      <c r="C7" s="61">
        <v>35.1</v>
      </c>
      <c r="D7" s="61">
        <v>-20.5</v>
      </c>
      <c r="E7" s="61">
        <v>170.2</v>
      </c>
      <c r="F7" s="92">
        <v>408.6</v>
      </c>
      <c r="G7" s="61">
        <v>-238.4</v>
      </c>
      <c r="H7" s="62">
        <v>0.086</v>
      </c>
      <c r="I7" s="61">
        <v>9.9</v>
      </c>
      <c r="J7" s="61">
        <v>23.8</v>
      </c>
      <c r="K7" s="61">
        <v>-13.9</v>
      </c>
    </row>
    <row r="8" spans="1:11" s="60" customFormat="1" ht="12">
      <c r="A8" s="63" t="s">
        <v>7</v>
      </c>
      <c r="B8" s="61">
        <v>24</v>
      </c>
      <c r="C8" s="61">
        <v>78.6</v>
      </c>
      <c r="D8" s="61">
        <v>-54.6</v>
      </c>
      <c r="E8" s="61">
        <v>250.8</v>
      </c>
      <c r="F8" s="92">
        <v>820.8</v>
      </c>
      <c r="G8" s="61">
        <v>-570.1</v>
      </c>
      <c r="H8" s="62">
        <v>0.0957</v>
      </c>
      <c r="I8" s="61">
        <v>13</v>
      </c>
      <c r="J8" s="61">
        <v>42.6</v>
      </c>
      <c r="K8" s="61">
        <v>-29.6</v>
      </c>
    </row>
    <row r="9" spans="1:11" s="60" customFormat="1" ht="12">
      <c r="A9" s="63" t="s">
        <v>8</v>
      </c>
      <c r="B9" s="61">
        <v>43.7</v>
      </c>
      <c r="C9" s="61">
        <v>91.3</v>
      </c>
      <c r="D9" s="61">
        <v>-47.6</v>
      </c>
      <c r="E9" s="61">
        <v>495.4</v>
      </c>
      <c r="F9" s="92">
        <v>1034</v>
      </c>
      <c r="G9" s="61">
        <v>-538.6</v>
      </c>
      <c r="H9" s="62">
        <v>0.0883</v>
      </c>
      <c r="I9" s="61">
        <v>20.5</v>
      </c>
      <c r="J9" s="61">
        <v>42.7</v>
      </c>
      <c r="K9" s="61">
        <v>-22.2</v>
      </c>
    </row>
    <row r="10" spans="1:11" s="60" customFormat="1" ht="12">
      <c r="A10" s="63" t="s">
        <v>9</v>
      </c>
      <c r="B10" s="61">
        <v>45.2</v>
      </c>
      <c r="C10" s="61">
        <v>92.7</v>
      </c>
      <c r="D10" s="61">
        <v>-47.6</v>
      </c>
      <c r="E10" s="61">
        <v>542.1</v>
      </c>
      <c r="F10" s="92">
        <v>1113</v>
      </c>
      <c r="G10" s="61">
        <v>-570.9</v>
      </c>
      <c r="H10" s="62">
        <v>0.0833</v>
      </c>
      <c r="I10" s="61">
        <v>19.9</v>
      </c>
      <c r="J10" s="61">
        <v>41</v>
      </c>
      <c r="K10" s="61">
        <v>-21</v>
      </c>
    </row>
    <row r="11" spans="1:11" s="60" customFormat="1" ht="12">
      <c r="A11" s="63" t="s">
        <v>10</v>
      </c>
      <c r="B11" s="61">
        <v>39.3</v>
      </c>
      <c r="C11" s="61">
        <v>55.2</v>
      </c>
      <c r="D11" s="61">
        <v>-15.9</v>
      </c>
      <c r="E11" s="61">
        <v>467.8</v>
      </c>
      <c r="F11" s="92">
        <v>657.5</v>
      </c>
      <c r="G11" s="61">
        <v>-189.7</v>
      </c>
      <c r="H11" s="62">
        <v>0.084</v>
      </c>
      <c r="I11" s="61">
        <v>17.2</v>
      </c>
      <c r="J11" s="61">
        <v>24.2</v>
      </c>
      <c r="K11" s="61">
        <v>-7</v>
      </c>
    </row>
    <row r="12" spans="1:11" s="60" customFormat="1" ht="12">
      <c r="A12" s="63" t="s">
        <v>11</v>
      </c>
      <c r="B12" s="61">
        <v>38.5</v>
      </c>
      <c r="C12" s="61">
        <v>34.5</v>
      </c>
      <c r="D12" s="61">
        <v>4</v>
      </c>
      <c r="E12" s="61">
        <v>410.2</v>
      </c>
      <c r="F12" s="92">
        <v>367.4</v>
      </c>
      <c r="G12" s="61">
        <v>42.8</v>
      </c>
      <c r="H12" s="62">
        <v>0.0939</v>
      </c>
      <c r="I12" s="61">
        <v>16.1</v>
      </c>
      <c r="J12" s="61">
        <v>14.4</v>
      </c>
      <c r="K12" s="61">
        <v>1.7</v>
      </c>
    </row>
    <row r="13" spans="1:11" s="60" customFormat="1" ht="12">
      <c r="A13" s="63" t="s">
        <v>12</v>
      </c>
      <c r="B13" s="61">
        <v>41.6</v>
      </c>
      <c r="C13" s="61">
        <v>29.8</v>
      </c>
      <c r="D13" s="61">
        <v>11.8</v>
      </c>
      <c r="E13" s="61">
        <v>417.7</v>
      </c>
      <c r="F13" s="92">
        <v>299.1</v>
      </c>
      <c r="G13" s="61">
        <v>118.6</v>
      </c>
      <c r="H13" s="62">
        <v>0.0995</v>
      </c>
      <c r="I13" s="61">
        <v>15.8</v>
      </c>
      <c r="J13" s="61">
        <v>11.3</v>
      </c>
      <c r="K13" s="61">
        <v>4.5</v>
      </c>
    </row>
    <row r="14" spans="1:11" s="60" customFormat="1" ht="12">
      <c r="A14" s="63" t="s">
        <v>13</v>
      </c>
      <c r="B14" s="61">
        <v>39.4</v>
      </c>
      <c r="C14" s="61">
        <v>38.8</v>
      </c>
      <c r="D14" s="61">
        <v>0.6</v>
      </c>
      <c r="E14" s="61">
        <v>410.6</v>
      </c>
      <c r="F14" s="92">
        <v>404.5</v>
      </c>
      <c r="G14" s="61">
        <v>6</v>
      </c>
      <c r="H14" s="62">
        <v>0.096</v>
      </c>
      <c r="I14" s="61">
        <v>14.2</v>
      </c>
      <c r="J14" s="61">
        <v>14</v>
      </c>
      <c r="K14" s="61">
        <v>0.2</v>
      </c>
    </row>
    <row r="15" spans="1:11" s="60" customFormat="1" ht="12">
      <c r="A15" s="63" t="s">
        <v>14</v>
      </c>
      <c r="B15" s="61">
        <v>39.4</v>
      </c>
      <c r="C15" s="61">
        <v>42.6</v>
      </c>
      <c r="D15" s="61">
        <v>-3.1</v>
      </c>
      <c r="E15" s="61">
        <v>392.1</v>
      </c>
      <c r="F15" s="92">
        <v>423.1</v>
      </c>
      <c r="G15" s="61">
        <v>-31</v>
      </c>
      <c r="H15" s="62">
        <v>0.1006</v>
      </c>
      <c r="I15" s="61">
        <v>14.1</v>
      </c>
      <c r="J15" s="61">
        <v>15.3</v>
      </c>
      <c r="K15" s="61">
        <v>-1.1</v>
      </c>
    </row>
    <row r="16" spans="1:11" s="60" customFormat="1" ht="12">
      <c r="A16" s="63" t="s">
        <v>15</v>
      </c>
      <c r="B16" s="61">
        <v>51.6</v>
      </c>
      <c r="C16" s="61">
        <v>45.5</v>
      </c>
      <c r="D16" s="61">
        <v>6.1</v>
      </c>
      <c r="E16" s="61">
        <v>513.1</v>
      </c>
      <c r="F16" s="92">
        <v>452.4</v>
      </c>
      <c r="G16" s="61">
        <v>60.7</v>
      </c>
      <c r="H16" s="62">
        <v>0.1006</v>
      </c>
      <c r="I16" s="61">
        <v>15.8</v>
      </c>
      <c r="J16" s="61">
        <v>13.9</v>
      </c>
      <c r="K16" s="61">
        <v>1.9</v>
      </c>
    </row>
    <row r="17" spans="1:11" s="60" customFormat="1" ht="12">
      <c r="A17" s="63" t="s">
        <v>16</v>
      </c>
      <c r="B17" s="61">
        <v>66.2</v>
      </c>
      <c r="C17" s="61">
        <v>67.7</v>
      </c>
      <c r="D17" s="61">
        <v>-1.5</v>
      </c>
      <c r="E17" s="61">
        <v>659.7</v>
      </c>
      <c r="F17" s="92">
        <v>674.8</v>
      </c>
      <c r="G17" s="61">
        <v>-15.1</v>
      </c>
      <c r="H17" s="62">
        <v>0.1003</v>
      </c>
      <c r="I17" s="61">
        <v>18.5</v>
      </c>
      <c r="J17" s="61">
        <v>18.9</v>
      </c>
      <c r="K17" s="61">
        <v>-0.4</v>
      </c>
    </row>
    <row r="18" spans="1:11" s="60" customFormat="1" ht="12">
      <c r="A18" s="63" t="s">
        <v>17</v>
      </c>
      <c r="B18" s="61">
        <v>69.6</v>
      </c>
      <c r="C18" s="61">
        <v>76.1</v>
      </c>
      <c r="D18" s="61">
        <v>-6.5</v>
      </c>
      <c r="E18" s="61">
        <v>645.7</v>
      </c>
      <c r="F18" s="92">
        <v>705.9</v>
      </c>
      <c r="G18" s="61">
        <v>-60.2</v>
      </c>
      <c r="H18" s="62">
        <v>0.1078</v>
      </c>
      <c r="I18" s="61">
        <v>18.2</v>
      </c>
      <c r="J18" s="61">
        <v>19.9</v>
      </c>
      <c r="K18" s="61">
        <v>-1.7</v>
      </c>
    </row>
    <row r="19" spans="1:11" s="60" customFormat="1" ht="12">
      <c r="A19" s="63" t="s">
        <v>18</v>
      </c>
      <c r="B19" s="61">
        <v>69.7</v>
      </c>
      <c r="C19" s="61">
        <v>70.9</v>
      </c>
      <c r="D19" s="61">
        <v>-1.2</v>
      </c>
      <c r="E19" s="61">
        <v>625.1</v>
      </c>
      <c r="F19" s="92">
        <v>635.5</v>
      </c>
      <c r="G19" s="61">
        <v>-10.4</v>
      </c>
      <c r="H19" s="62">
        <v>0.1115</v>
      </c>
      <c r="I19" s="61">
        <v>18</v>
      </c>
      <c r="J19" s="61">
        <v>18.3</v>
      </c>
      <c r="K19" s="61">
        <v>-0.3</v>
      </c>
    </row>
    <row r="20" spans="1:11" s="60" customFormat="1" ht="12">
      <c r="A20" s="63" t="s">
        <v>19</v>
      </c>
      <c r="B20" s="61">
        <v>65.5</v>
      </c>
      <c r="C20" s="61">
        <v>68.4</v>
      </c>
      <c r="D20" s="61">
        <v>-3</v>
      </c>
      <c r="E20" s="61">
        <v>568.2</v>
      </c>
      <c r="F20" s="92">
        <v>594.1</v>
      </c>
      <c r="G20" s="61">
        <v>-26</v>
      </c>
      <c r="H20" s="62">
        <v>0.1152</v>
      </c>
      <c r="I20" s="61">
        <v>16.1</v>
      </c>
      <c r="J20" s="61">
        <v>16.8</v>
      </c>
      <c r="K20" s="61">
        <v>-0.7</v>
      </c>
    </row>
    <row r="21" spans="1:11" s="60" customFormat="1" ht="12">
      <c r="A21" s="63" t="s">
        <v>20</v>
      </c>
      <c r="B21" s="61">
        <v>74.6</v>
      </c>
      <c r="C21" s="61">
        <v>70.6</v>
      </c>
      <c r="D21" s="61">
        <v>3.9</v>
      </c>
      <c r="E21" s="61">
        <v>620.5</v>
      </c>
      <c r="F21" s="92">
        <v>587.7</v>
      </c>
      <c r="G21" s="61">
        <v>32.8</v>
      </c>
      <c r="H21" s="62">
        <v>0.1202</v>
      </c>
      <c r="I21" s="61">
        <v>17</v>
      </c>
      <c r="J21" s="61">
        <v>16.1</v>
      </c>
      <c r="K21" s="61">
        <v>0.9</v>
      </c>
    </row>
    <row r="22" spans="1:11" s="60" customFormat="1" ht="12">
      <c r="A22" s="63" t="s">
        <v>21</v>
      </c>
      <c r="B22" s="61">
        <v>80</v>
      </c>
      <c r="C22" s="61">
        <v>76.6</v>
      </c>
      <c r="D22" s="61">
        <v>3.4</v>
      </c>
      <c r="E22" s="61">
        <v>634.8</v>
      </c>
      <c r="F22" s="92">
        <v>607.8</v>
      </c>
      <c r="G22" s="61">
        <v>27.1</v>
      </c>
      <c r="H22" s="62">
        <v>0.126</v>
      </c>
      <c r="I22" s="61">
        <v>17.2</v>
      </c>
      <c r="J22" s="61">
        <v>16.5</v>
      </c>
      <c r="K22" s="61">
        <v>0.7</v>
      </c>
    </row>
    <row r="23" spans="1:11" s="60" customFormat="1" ht="12">
      <c r="A23" s="63" t="s">
        <v>22</v>
      </c>
      <c r="B23" s="61">
        <v>79.6</v>
      </c>
      <c r="C23" s="61">
        <v>82.4</v>
      </c>
      <c r="D23" s="61">
        <v>-2.8</v>
      </c>
      <c r="E23" s="61">
        <v>596.5</v>
      </c>
      <c r="F23" s="92">
        <v>617.3</v>
      </c>
      <c r="G23" s="61">
        <v>-20.7</v>
      </c>
      <c r="H23" s="62">
        <v>0.1335</v>
      </c>
      <c r="I23" s="61">
        <v>16.8</v>
      </c>
      <c r="J23" s="61">
        <v>17.4</v>
      </c>
      <c r="K23" s="61">
        <v>-0.6</v>
      </c>
    </row>
    <row r="24" spans="1:11" s="60" customFormat="1" ht="12">
      <c r="A24" s="63" t="s">
        <v>23</v>
      </c>
      <c r="B24" s="61">
        <v>79.2</v>
      </c>
      <c r="C24" s="61">
        <v>92.1</v>
      </c>
      <c r="D24" s="61">
        <v>-12.8</v>
      </c>
      <c r="E24" s="61">
        <v>570.5</v>
      </c>
      <c r="F24" s="92">
        <v>663.1</v>
      </c>
      <c r="G24" s="61">
        <v>-92.5</v>
      </c>
      <c r="H24" s="62">
        <v>0.1389</v>
      </c>
      <c r="I24" s="61">
        <v>15.7</v>
      </c>
      <c r="J24" s="61">
        <v>18.2</v>
      </c>
      <c r="K24" s="61">
        <v>-2.5</v>
      </c>
    </row>
    <row r="25" spans="1:11" s="60" customFormat="1" ht="12">
      <c r="A25" s="63" t="s">
        <v>24</v>
      </c>
      <c r="B25" s="61">
        <v>92.5</v>
      </c>
      <c r="C25" s="61">
        <v>92.2</v>
      </c>
      <c r="D25" s="61">
        <v>0.3</v>
      </c>
      <c r="E25" s="61">
        <v>656</v>
      </c>
      <c r="F25" s="92">
        <v>653.8</v>
      </c>
      <c r="G25" s="61">
        <v>2.1</v>
      </c>
      <c r="H25" s="62">
        <v>0.141</v>
      </c>
      <c r="I25" s="61">
        <v>17.3</v>
      </c>
      <c r="J25" s="61">
        <v>17.2</v>
      </c>
      <c r="K25" s="61">
        <v>0.1</v>
      </c>
    </row>
    <row r="26" spans="1:11" s="60" customFormat="1" ht="12">
      <c r="A26" s="63" t="s">
        <v>25</v>
      </c>
      <c r="B26" s="61">
        <v>94.4</v>
      </c>
      <c r="C26" s="61">
        <v>97.7</v>
      </c>
      <c r="D26" s="61">
        <v>-3.3</v>
      </c>
      <c r="E26" s="61">
        <v>655</v>
      </c>
      <c r="F26" s="92">
        <v>678.2</v>
      </c>
      <c r="G26" s="61">
        <v>-23.1</v>
      </c>
      <c r="H26" s="62">
        <v>0.1441</v>
      </c>
      <c r="I26" s="61">
        <v>17.2</v>
      </c>
      <c r="J26" s="61">
        <v>17.8</v>
      </c>
      <c r="K26" s="61">
        <v>-0.6</v>
      </c>
    </row>
    <row r="27" spans="1:11" s="60" customFormat="1" ht="12">
      <c r="A27" s="63" t="s">
        <v>26</v>
      </c>
      <c r="B27" s="61">
        <v>99.7</v>
      </c>
      <c r="C27" s="61">
        <v>106.8</v>
      </c>
      <c r="D27" s="61">
        <v>-7.1</v>
      </c>
      <c r="E27" s="61">
        <v>691.2</v>
      </c>
      <c r="F27" s="92">
        <v>740.8</v>
      </c>
      <c r="G27" s="61">
        <v>-49.6</v>
      </c>
      <c r="H27" s="62">
        <v>0.1442</v>
      </c>
      <c r="I27" s="61">
        <v>17</v>
      </c>
      <c r="J27" s="61">
        <v>18.2</v>
      </c>
      <c r="K27" s="61">
        <v>-1.2</v>
      </c>
    </row>
    <row r="28" spans="1:11" s="60" customFormat="1" ht="12">
      <c r="A28" s="63" t="s">
        <v>27</v>
      </c>
      <c r="B28" s="61">
        <v>106.6</v>
      </c>
      <c r="C28" s="61">
        <v>111.3</v>
      </c>
      <c r="D28" s="61">
        <v>-4.8</v>
      </c>
      <c r="E28" s="61">
        <v>709.5</v>
      </c>
      <c r="F28" s="92">
        <v>741.1</v>
      </c>
      <c r="G28" s="61">
        <v>-31.7</v>
      </c>
      <c r="H28" s="62">
        <v>0.1502</v>
      </c>
      <c r="I28" s="61">
        <v>17.2</v>
      </c>
      <c r="J28" s="61">
        <v>18</v>
      </c>
      <c r="K28" s="61">
        <v>-0.8</v>
      </c>
    </row>
    <row r="29" spans="1:11" s="60" customFormat="1" ht="12">
      <c r="A29" s="63" t="s">
        <v>28</v>
      </c>
      <c r="B29" s="61">
        <v>112.6</v>
      </c>
      <c r="C29" s="61">
        <v>118.5</v>
      </c>
      <c r="D29" s="61">
        <v>-5.9</v>
      </c>
      <c r="E29" s="61">
        <v>737.5</v>
      </c>
      <c r="F29" s="92">
        <v>776.2</v>
      </c>
      <c r="G29" s="61">
        <v>-38.7</v>
      </c>
      <c r="H29" s="62">
        <v>0.1527</v>
      </c>
      <c r="I29" s="61">
        <v>17</v>
      </c>
      <c r="J29" s="61">
        <v>17.9</v>
      </c>
      <c r="K29" s="61">
        <v>-0.9</v>
      </c>
    </row>
    <row r="30" spans="1:11" s="60" customFormat="1" ht="12">
      <c r="A30" s="63" t="s">
        <v>29</v>
      </c>
      <c r="B30" s="61">
        <v>116.8</v>
      </c>
      <c r="C30" s="61">
        <v>118.2</v>
      </c>
      <c r="D30" s="61">
        <v>-1.4</v>
      </c>
      <c r="E30" s="61">
        <v>753.7</v>
      </c>
      <c r="F30" s="92">
        <v>762.8</v>
      </c>
      <c r="G30" s="61">
        <v>-9.1</v>
      </c>
      <c r="H30" s="62">
        <v>0.155</v>
      </c>
      <c r="I30" s="61">
        <v>16.4</v>
      </c>
      <c r="J30" s="61">
        <v>16.6</v>
      </c>
      <c r="K30" s="61">
        <v>-0.2</v>
      </c>
    </row>
    <row r="31" spans="1:11" s="60" customFormat="1" ht="12">
      <c r="A31" s="63" t="s">
        <v>30</v>
      </c>
      <c r="B31" s="61">
        <v>130.8</v>
      </c>
      <c r="C31" s="61">
        <v>134.5</v>
      </c>
      <c r="D31" s="61">
        <v>-3.7</v>
      </c>
      <c r="E31" s="61">
        <v>821.3</v>
      </c>
      <c r="F31" s="92">
        <v>844.5</v>
      </c>
      <c r="G31" s="61">
        <v>-23.2</v>
      </c>
      <c r="H31" s="62">
        <v>0.1593</v>
      </c>
      <c r="I31" s="61">
        <v>16.7</v>
      </c>
      <c r="J31" s="61">
        <v>17.2</v>
      </c>
      <c r="K31" s="61">
        <v>-0.5</v>
      </c>
    </row>
    <row r="32" spans="1:11" s="60" customFormat="1" ht="12">
      <c r="A32" s="63" t="s">
        <v>31</v>
      </c>
      <c r="B32" s="61">
        <v>148.8</v>
      </c>
      <c r="C32" s="61">
        <v>157.5</v>
      </c>
      <c r="D32" s="61">
        <v>-8.6</v>
      </c>
      <c r="E32" s="61">
        <v>913.6</v>
      </c>
      <c r="F32" s="92">
        <v>966.6</v>
      </c>
      <c r="G32" s="61">
        <v>-53.1</v>
      </c>
      <c r="H32" s="62">
        <v>0.1629</v>
      </c>
      <c r="I32" s="61">
        <v>17.8</v>
      </c>
      <c r="J32" s="61">
        <v>18.8</v>
      </c>
      <c r="K32" s="61">
        <v>-1</v>
      </c>
    </row>
    <row r="33" spans="1:11" s="60" customFormat="1" ht="12">
      <c r="A33" s="63" t="s">
        <v>32</v>
      </c>
      <c r="B33" s="61">
        <v>153</v>
      </c>
      <c r="C33" s="61">
        <v>178.1</v>
      </c>
      <c r="D33" s="61">
        <v>-25.2</v>
      </c>
      <c r="E33" s="61">
        <v>905.7</v>
      </c>
      <c r="F33" s="92">
        <v>1054.7</v>
      </c>
      <c r="G33" s="61">
        <v>-149</v>
      </c>
      <c r="H33" s="62">
        <v>0.1689</v>
      </c>
      <c r="I33" s="61">
        <v>17</v>
      </c>
      <c r="J33" s="61">
        <v>19.8</v>
      </c>
      <c r="K33" s="61">
        <v>-2.8</v>
      </c>
    </row>
    <row r="34" spans="1:11" s="60" customFormat="1" ht="12">
      <c r="A34" s="63" t="s">
        <v>33</v>
      </c>
      <c r="B34" s="61">
        <v>186.9</v>
      </c>
      <c r="C34" s="61">
        <v>183.6</v>
      </c>
      <c r="D34" s="61">
        <v>3.2</v>
      </c>
      <c r="E34" s="61">
        <v>1041.1</v>
      </c>
      <c r="F34" s="92">
        <v>1023.1</v>
      </c>
      <c r="G34" s="61">
        <v>18.1</v>
      </c>
      <c r="H34" s="62">
        <v>0.1795</v>
      </c>
      <c r="I34" s="61">
        <v>19</v>
      </c>
      <c r="J34" s="61">
        <v>18.7</v>
      </c>
      <c r="K34" s="61">
        <v>0.3</v>
      </c>
    </row>
    <row r="35" spans="1:11" s="60" customFormat="1" ht="12">
      <c r="A35" s="63" t="s">
        <v>34</v>
      </c>
      <c r="B35" s="61">
        <v>192.8</v>
      </c>
      <c r="C35" s="61">
        <v>195.6</v>
      </c>
      <c r="D35" s="61">
        <v>-2.8</v>
      </c>
      <c r="E35" s="61">
        <v>1016.4</v>
      </c>
      <c r="F35" s="92">
        <v>1031.4</v>
      </c>
      <c r="G35" s="61">
        <v>-15</v>
      </c>
      <c r="H35" s="62">
        <v>0.1897</v>
      </c>
      <c r="I35" s="61">
        <v>18.4</v>
      </c>
      <c r="J35" s="61">
        <v>18.6</v>
      </c>
      <c r="K35" s="61">
        <v>-0.3</v>
      </c>
    </row>
    <row r="36" spans="1:11" s="60" customFormat="1" ht="12">
      <c r="A36" s="63" t="s">
        <v>35</v>
      </c>
      <c r="B36" s="61">
        <v>187.1</v>
      </c>
      <c r="C36" s="61">
        <v>210.2</v>
      </c>
      <c r="D36" s="61">
        <v>-23</v>
      </c>
      <c r="E36" s="61">
        <v>922.3</v>
      </c>
      <c r="F36" s="92">
        <v>1035.8</v>
      </c>
      <c r="G36" s="61">
        <v>-113.5</v>
      </c>
      <c r="H36" s="62">
        <v>0.2029</v>
      </c>
      <c r="I36" s="61">
        <v>16.7</v>
      </c>
      <c r="J36" s="61">
        <v>18.8</v>
      </c>
      <c r="K36" s="61">
        <v>-2.1</v>
      </c>
    </row>
    <row r="37" spans="1:11" s="60" customFormat="1" ht="12">
      <c r="A37" s="63" t="s">
        <v>36</v>
      </c>
      <c r="B37" s="61">
        <v>207.3</v>
      </c>
      <c r="C37" s="61">
        <v>230.7</v>
      </c>
      <c r="D37" s="61">
        <v>-23.4</v>
      </c>
      <c r="E37" s="61">
        <v>958</v>
      </c>
      <c r="F37" s="92">
        <v>1066</v>
      </c>
      <c r="G37" s="61">
        <v>-108</v>
      </c>
      <c r="H37" s="62">
        <v>0.2164</v>
      </c>
      <c r="I37" s="61">
        <v>17</v>
      </c>
      <c r="J37" s="61">
        <v>18.9</v>
      </c>
      <c r="K37" s="61">
        <v>-1.9</v>
      </c>
    </row>
    <row r="38" spans="1:11" s="60" customFormat="1" ht="12">
      <c r="A38" s="63" t="s">
        <v>37</v>
      </c>
      <c r="B38" s="61">
        <v>230.8</v>
      </c>
      <c r="C38" s="61">
        <v>245.7</v>
      </c>
      <c r="D38" s="61">
        <v>-14.9</v>
      </c>
      <c r="E38" s="61">
        <v>1019</v>
      </c>
      <c r="F38" s="92">
        <v>1084.8</v>
      </c>
      <c r="G38" s="61">
        <v>-65.8</v>
      </c>
      <c r="H38" s="62">
        <v>0.2265</v>
      </c>
      <c r="I38" s="61">
        <v>17</v>
      </c>
      <c r="J38" s="61">
        <v>18.1</v>
      </c>
      <c r="K38" s="61">
        <v>-1.1</v>
      </c>
    </row>
    <row r="39" spans="1:11" s="60" customFormat="1" ht="12">
      <c r="A39" s="63" t="s">
        <v>38</v>
      </c>
      <c r="B39" s="61">
        <v>263.2</v>
      </c>
      <c r="C39" s="61">
        <v>269.4</v>
      </c>
      <c r="D39" s="61">
        <v>-6.1</v>
      </c>
      <c r="E39" s="61">
        <v>1073.1</v>
      </c>
      <c r="F39" s="92">
        <v>1098.1</v>
      </c>
      <c r="G39" s="61">
        <v>-25</v>
      </c>
      <c r="H39" s="62">
        <v>0.2453</v>
      </c>
      <c r="I39" s="61">
        <v>17.7</v>
      </c>
      <c r="J39" s="61">
        <v>18.1</v>
      </c>
      <c r="K39" s="61">
        <v>-0.4</v>
      </c>
    </row>
    <row r="40" spans="1:11" s="60" customFormat="1" ht="12">
      <c r="A40" s="63" t="s">
        <v>39</v>
      </c>
      <c r="B40" s="61">
        <v>279.1</v>
      </c>
      <c r="C40" s="61">
        <v>332.3</v>
      </c>
      <c r="D40" s="61">
        <v>-53.2</v>
      </c>
      <c r="E40" s="61">
        <v>1036</v>
      </c>
      <c r="F40" s="92">
        <v>1233.6</v>
      </c>
      <c r="G40" s="61">
        <v>-197.6</v>
      </c>
      <c r="H40" s="62">
        <v>0.2694</v>
      </c>
      <c r="I40" s="61">
        <v>17.3</v>
      </c>
      <c r="J40" s="61">
        <v>20.6</v>
      </c>
      <c r="K40" s="61">
        <v>-3.3</v>
      </c>
    </row>
    <row r="41" spans="1:11" s="60" customFormat="1" ht="12">
      <c r="A41" s="63" t="s">
        <v>40</v>
      </c>
      <c r="B41" s="61">
        <v>298.1</v>
      </c>
      <c r="C41" s="61">
        <v>371.8</v>
      </c>
      <c r="D41" s="61">
        <v>-73.7</v>
      </c>
      <c r="E41" s="61">
        <v>1032.8</v>
      </c>
      <c r="F41" s="92">
        <v>1288.3</v>
      </c>
      <c r="G41" s="61">
        <v>-255.5</v>
      </c>
      <c r="H41" s="62">
        <v>0.2886</v>
      </c>
      <c r="I41" s="61">
        <v>16.6</v>
      </c>
      <c r="J41" s="61">
        <v>20.8</v>
      </c>
      <c r="K41" s="61">
        <v>-4.1</v>
      </c>
    </row>
    <row r="42" spans="1:11" s="60" customFormat="1" ht="12">
      <c r="A42" s="63" t="s">
        <v>41</v>
      </c>
      <c r="B42" s="61">
        <v>355.6</v>
      </c>
      <c r="C42" s="61">
        <v>409.2</v>
      </c>
      <c r="D42" s="61">
        <v>-53.7</v>
      </c>
      <c r="E42" s="61">
        <v>1148.4</v>
      </c>
      <c r="F42" s="92">
        <v>1321.8</v>
      </c>
      <c r="G42" s="61">
        <v>-173.3</v>
      </c>
      <c r="H42" s="62">
        <v>0.3096</v>
      </c>
      <c r="I42" s="61">
        <v>17.5</v>
      </c>
      <c r="J42" s="61">
        <v>20.2</v>
      </c>
      <c r="K42" s="61">
        <v>-2.6</v>
      </c>
    </row>
    <row r="43" spans="1:11" s="60" customFormat="1" ht="12">
      <c r="A43" s="63" t="s">
        <v>42</v>
      </c>
      <c r="B43" s="61">
        <v>399.6</v>
      </c>
      <c r="C43" s="61">
        <v>458.7</v>
      </c>
      <c r="D43" s="61">
        <v>-59.2</v>
      </c>
      <c r="E43" s="61">
        <v>1214.1</v>
      </c>
      <c r="F43" s="92">
        <v>1393.9</v>
      </c>
      <c r="G43" s="61">
        <v>-179.8</v>
      </c>
      <c r="H43" s="62">
        <v>0.3291</v>
      </c>
      <c r="I43" s="61">
        <v>17.5</v>
      </c>
      <c r="J43" s="61">
        <v>20.1</v>
      </c>
      <c r="K43" s="61">
        <v>-2.6</v>
      </c>
    </row>
    <row r="44" spans="1:11" s="60" customFormat="1" ht="12">
      <c r="A44" s="63" t="s">
        <v>43</v>
      </c>
      <c r="B44" s="61">
        <v>463.3</v>
      </c>
      <c r="C44" s="61">
        <v>504</v>
      </c>
      <c r="D44" s="61">
        <v>-40.7</v>
      </c>
      <c r="E44" s="61">
        <v>1296.7</v>
      </c>
      <c r="F44" s="92">
        <v>1410.7</v>
      </c>
      <c r="G44" s="61">
        <v>-114</v>
      </c>
      <c r="H44" s="62">
        <v>0.3573</v>
      </c>
      <c r="I44" s="61">
        <v>18</v>
      </c>
      <c r="J44" s="61">
        <v>19.6</v>
      </c>
      <c r="K44" s="61">
        <v>-1.6</v>
      </c>
    </row>
    <row r="45" spans="1:11" s="60" customFormat="1" ht="12">
      <c r="A45" s="63" t="s">
        <v>44</v>
      </c>
      <c r="B45" s="61">
        <v>517.1</v>
      </c>
      <c r="C45" s="61">
        <v>590.9</v>
      </c>
      <c r="D45" s="61">
        <v>-73.8</v>
      </c>
      <c r="E45" s="61">
        <v>1309.5</v>
      </c>
      <c r="F45" s="92">
        <v>1496.4</v>
      </c>
      <c r="G45" s="61">
        <v>-187</v>
      </c>
      <c r="H45" s="62">
        <v>0.3949</v>
      </c>
      <c r="I45" s="61">
        <v>18.5</v>
      </c>
      <c r="J45" s="61">
        <v>21.1</v>
      </c>
      <c r="K45" s="61">
        <v>-2.6</v>
      </c>
    </row>
    <row r="46" spans="1:11" s="60" customFormat="1" ht="12">
      <c r="A46" s="63" t="s">
        <v>45</v>
      </c>
      <c r="B46" s="61">
        <v>599.3</v>
      </c>
      <c r="C46" s="61">
        <v>678.2</v>
      </c>
      <c r="D46" s="61">
        <v>-79</v>
      </c>
      <c r="E46" s="61">
        <v>1366</v>
      </c>
      <c r="F46" s="92">
        <v>1546</v>
      </c>
      <c r="G46" s="61">
        <v>-180</v>
      </c>
      <c r="H46" s="62">
        <v>0.4387</v>
      </c>
      <c r="I46" s="61">
        <v>19.1</v>
      </c>
      <c r="J46" s="61">
        <v>21.6</v>
      </c>
      <c r="K46" s="61">
        <v>-2.5</v>
      </c>
    </row>
    <row r="47" spans="1:11" s="60" customFormat="1" ht="12">
      <c r="A47" s="63" t="s">
        <v>46</v>
      </c>
      <c r="B47" s="61">
        <v>617.8</v>
      </c>
      <c r="C47" s="61">
        <v>745.7</v>
      </c>
      <c r="D47" s="61">
        <v>-128</v>
      </c>
      <c r="E47" s="61">
        <v>1309.7</v>
      </c>
      <c r="F47" s="92">
        <v>1581</v>
      </c>
      <c r="G47" s="61">
        <v>-271.3</v>
      </c>
      <c r="H47" s="62">
        <v>0.4717</v>
      </c>
      <c r="I47" s="61">
        <v>18.6</v>
      </c>
      <c r="J47" s="61">
        <v>22.5</v>
      </c>
      <c r="K47" s="61">
        <v>-3.9</v>
      </c>
    </row>
    <row r="48" spans="1:11" s="60" customFormat="1" ht="12">
      <c r="A48" s="63" t="s">
        <v>47</v>
      </c>
      <c r="B48" s="61">
        <v>600.6</v>
      </c>
      <c r="C48" s="61">
        <v>808.4</v>
      </c>
      <c r="D48" s="61">
        <v>-207.8</v>
      </c>
      <c r="E48" s="61">
        <v>1213.5</v>
      </c>
      <c r="F48" s="92">
        <v>1633.4</v>
      </c>
      <c r="G48" s="61">
        <v>-419.9</v>
      </c>
      <c r="H48" s="62">
        <v>0.4949</v>
      </c>
      <c r="I48" s="61">
        <v>17</v>
      </c>
      <c r="J48" s="61">
        <v>22.8</v>
      </c>
      <c r="K48" s="61">
        <v>-5.9</v>
      </c>
    </row>
    <row r="49" spans="1:11" s="60" customFormat="1" ht="12">
      <c r="A49" s="63" t="s">
        <v>48</v>
      </c>
      <c r="B49" s="61">
        <v>666.4</v>
      </c>
      <c r="C49" s="61">
        <v>851.8</v>
      </c>
      <c r="D49" s="61">
        <v>-185.4</v>
      </c>
      <c r="E49" s="61">
        <v>1290.3</v>
      </c>
      <c r="F49" s="92">
        <v>1649.2</v>
      </c>
      <c r="G49" s="61">
        <v>-358.9</v>
      </c>
      <c r="H49" s="62">
        <v>0.5165</v>
      </c>
      <c r="I49" s="61">
        <v>16.9</v>
      </c>
      <c r="J49" s="61">
        <v>21.5</v>
      </c>
      <c r="K49" s="61">
        <v>-4.7</v>
      </c>
    </row>
    <row r="50" spans="1:11" s="60" customFormat="1" ht="12">
      <c r="A50" s="63" t="s">
        <v>49</v>
      </c>
      <c r="B50" s="61">
        <v>734</v>
      </c>
      <c r="C50" s="61">
        <v>946.3</v>
      </c>
      <c r="D50" s="61">
        <v>-212.3</v>
      </c>
      <c r="E50" s="61">
        <v>1376.1</v>
      </c>
      <c r="F50" s="92">
        <v>1774.2</v>
      </c>
      <c r="G50" s="61">
        <v>-398</v>
      </c>
      <c r="H50" s="62">
        <v>0.5334</v>
      </c>
      <c r="I50" s="61">
        <v>17.2</v>
      </c>
      <c r="J50" s="61">
        <v>22.2</v>
      </c>
      <c r="K50" s="61">
        <v>-5</v>
      </c>
    </row>
    <row r="51" spans="1:11" s="60" customFormat="1" ht="12">
      <c r="A51" s="63" t="s">
        <v>50</v>
      </c>
      <c r="B51" s="61">
        <v>769.2</v>
      </c>
      <c r="C51" s="61">
        <v>990.4</v>
      </c>
      <c r="D51" s="61">
        <v>-221.2</v>
      </c>
      <c r="E51" s="61">
        <v>1404.3</v>
      </c>
      <c r="F51" s="92">
        <v>1808.3</v>
      </c>
      <c r="G51" s="61">
        <v>-403.9</v>
      </c>
      <c r="H51" s="62">
        <v>0.5477</v>
      </c>
      <c r="I51" s="61">
        <v>17</v>
      </c>
      <c r="J51" s="61">
        <v>21.8</v>
      </c>
      <c r="K51" s="61">
        <v>-4.9</v>
      </c>
    </row>
    <row r="52" spans="1:11" s="60" customFormat="1" ht="12">
      <c r="A52" s="63" t="s">
        <v>51</v>
      </c>
      <c r="B52" s="61">
        <v>854.3</v>
      </c>
      <c r="C52" s="61">
        <v>1004</v>
      </c>
      <c r="D52" s="61">
        <v>-149.7</v>
      </c>
      <c r="E52" s="61">
        <v>1517.1</v>
      </c>
      <c r="F52" s="92">
        <v>1783</v>
      </c>
      <c r="G52" s="61">
        <v>-265.9</v>
      </c>
      <c r="H52" s="62">
        <v>0.5631</v>
      </c>
      <c r="I52" s="61">
        <v>17.9</v>
      </c>
      <c r="J52" s="61">
        <v>21</v>
      </c>
      <c r="K52" s="61">
        <v>-3.1</v>
      </c>
    </row>
    <row r="53" spans="1:11" s="60" customFormat="1" ht="12">
      <c r="A53" s="63" t="s">
        <v>52</v>
      </c>
      <c r="B53" s="61">
        <v>909.2</v>
      </c>
      <c r="C53" s="61">
        <v>1064.4</v>
      </c>
      <c r="D53" s="61">
        <v>-155.2</v>
      </c>
      <c r="E53" s="61">
        <v>1562.3</v>
      </c>
      <c r="F53" s="92">
        <v>1828.9</v>
      </c>
      <c r="G53" s="61">
        <v>-266.6</v>
      </c>
      <c r="H53" s="62">
        <v>0.582</v>
      </c>
      <c r="I53" s="61">
        <v>17.6</v>
      </c>
      <c r="J53" s="61">
        <v>20.6</v>
      </c>
      <c r="K53" s="61">
        <v>-3</v>
      </c>
    </row>
    <row r="54" spans="1:11" s="60" customFormat="1" ht="12">
      <c r="A54" s="63" t="s">
        <v>53</v>
      </c>
      <c r="B54" s="61">
        <v>991.1</v>
      </c>
      <c r="C54" s="61">
        <v>1143.7</v>
      </c>
      <c r="D54" s="61">
        <v>-152.6</v>
      </c>
      <c r="E54" s="61">
        <v>1640.1</v>
      </c>
      <c r="F54" s="92">
        <v>1892.7</v>
      </c>
      <c r="G54" s="61">
        <v>-252.6</v>
      </c>
      <c r="H54" s="62">
        <v>0.6043</v>
      </c>
      <c r="I54" s="61">
        <v>17.8</v>
      </c>
      <c r="J54" s="61">
        <v>20.5</v>
      </c>
      <c r="K54" s="61">
        <v>-2.7</v>
      </c>
    </row>
    <row r="55" spans="1:11" s="60" customFormat="1" ht="12">
      <c r="A55" s="63" t="s">
        <v>54</v>
      </c>
      <c r="B55" s="61">
        <v>1032</v>
      </c>
      <c r="C55" s="61">
        <v>1253</v>
      </c>
      <c r="D55" s="61">
        <v>-221</v>
      </c>
      <c r="E55" s="61">
        <v>1657.5</v>
      </c>
      <c r="F55" s="92">
        <v>2012.5</v>
      </c>
      <c r="G55" s="61">
        <v>-355</v>
      </c>
      <c r="H55" s="62">
        <v>0.6226</v>
      </c>
      <c r="I55" s="61">
        <v>17.4</v>
      </c>
      <c r="J55" s="61">
        <v>21.2</v>
      </c>
      <c r="K55" s="61">
        <v>-3.7</v>
      </c>
    </row>
    <row r="56" spans="1:11" s="60" customFormat="1" ht="12">
      <c r="A56" s="63" t="s">
        <v>55</v>
      </c>
      <c r="B56" s="61">
        <v>1055</v>
      </c>
      <c r="C56" s="61">
        <v>1324.2</v>
      </c>
      <c r="D56" s="61">
        <v>-269.2</v>
      </c>
      <c r="E56" s="61">
        <v>1619.3</v>
      </c>
      <c r="F56" s="92">
        <v>2032.6</v>
      </c>
      <c r="G56" s="61">
        <v>-413.3</v>
      </c>
      <c r="H56" s="62">
        <v>0.6515</v>
      </c>
      <c r="I56" s="61">
        <v>17.3</v>
      </c>
      <c r="J56" s="61">
        <v>21.7</v>
      </c>
      <c r="K56" s="61">
        <v>-4.4</v>
      </c>
    </row>
    <row r="57" spans="1:11" s="60" customFormat="1" ht="12">
      <c r="A57" s="63" t="s">
        <v>56</v>
      </c>
      <c r="B57" s="61">
        <v>1091.2</v>
      </c>
      <c r="C57" s="61">
        <v>1381.5</v>
      </c>
      <c r="D57" s="61">
        <v>-290.3</v>
      </c>
      <c r="E57" s="61">
        <v>1614.7</v>
      </c>
      <c r="F57" s="92">
        <v>2044.3</v>
      </c>
      <c r="G57" s="61">
        <v>-429.6</v>
      </c>
      <c r="H57" s="62">
        <v>0.6758</v>
      </c>
      <c r="I57" s="61">
        <v>17</v>
      </c>
      <c r="J57" s="61">
        <v>21.5</v>
      </c>
      <c r="K57" s="61">
        <v>-4.5</v>
      </c>
    </row>
    <row r="58" spans="1:11" s="60" customFormat="1" ht="12">
      <c r="A58" s="63" t="s">
        <v>57</v>
      </c>
      <c r="B58" s="61">
        <v>1154.3</v>
      </c>
      <c r="C58" s="61">
        <v>1409.4</v>
      </c>
      <c r="D58" s="61">
        <v>-255.1</v>
      </c>
      <c r="E58" s="61">
        <v>1659</v>
      </c>
      <c r="F58" s="92">
        <v>2025.6</v>
      </c>
      <c r="G58" s="61">
        <v>-366.6</v>
      </c>
      <c r="H58" s="62">
        <v>0.6958</v>
      </c>
      <c r="I58" s="61">
        <v>17</v>
      </c>
      <c r="J58" s="61">
        <v>20.7</v>
      </c>
      <c r="K58" s="61">
        <v>-3.8</v>
      </c>
    </row>
    <row r="59" spans="1:11" s="60" customFormat="1" ht="12">
      <c r="A59" s="63" t="s">
        <v>58</v>
      </c>
      <c r="B59" s="61">
        <v>1258.6</v>
      </c>
      <c r="C59" s="61">
        <v>1461.8</v>
      </c>
      <c r="D59" s="61">
        <v>-203.2</v>
      </c>
      <c r="E59" s="61">
        <v>1775.9</v>
      </c>
      <c r="F59" s="92">
        <v>2062.6</v>
      </c>
      <c r="G59" s="61">
        <v>-286.7</v>
      </c>
      <c r="H59" s="62">
        <v>0.7087</v>
      </c>
      <c r="I59" s="61">
        <v>17.5</v>
      </c>
      <c r="J59" s="61">
        <v>20.3</v>
      </c>
      <c r="K59" s="61">
        <v>-2.8</v>
      </c>
    </row>
    <row r="60" spans="1:11" s="60" customFormat="1" ht="12">
      <c r="A60" s="63" t="s">
        <v>59</v>
      </c>
      <c r="B60" s="61">
        <v>1351.8</v>
      </c>
      <c r="C60" s="61">
        <v>1515.7</v>
      </c>
      <c r="D60" s="61">
        <v>-164</v>
      </c>
      <c r="E60" s="61">
        <v>1853.3</v>
      </c>
      <c r="F60" s="92">
        <v>2078.1</v>
      </c>
      <c r="G60" s="61">
        <v>-224.8</v>
      </c>
      <c r="H60" s="62">
        <v>0.7294</v>
      </c>
      <c r="I60" s="61">
        <v>17.8</v>
      </c>
      <c r="J60" s="61">
        <v>20</v>
      </c>
      <c r="K60" s="61">
        <v>-2.2</v>
      </c>
    </row>
    <row r="61" spans="1:11" s="60" customFormat="1" ht="12">
      <c r="A61" s="63" t="s">
        <v>60</v>
      </c>
      <c r="B61" s="61">
        <v>1453.1</v>
      </c>
      <c r="C61" s="61">
        <v>1560.5</v>
      </c>
      <c r="D61" s="61">
        <v>-107.4</v>
      </c>
      <c r="E61" s="61">
        <v>1949.9</v>
      </c>
      <c r="F61" s="92">
        <v>2094</v>
      </c>
      <c r="G61" s="61">
        <v>-144.2</v>
      </c>
      <c r="H61" s="62">
        <v>0.7452</v>
      </c>
      <c r="I61" s="61">
        <v>18.2</v>
      </c>
      <c r="J61" s="61">
        <v>19.6</v>
      </c>
      <c r="K61" s="61">
        <v>-1.3</v>
      </c>
    </row>
    <row r="62" spans="1:11" s="60" customFormat="1" ht="12">
      <c r="A62" s="63" t="s">
        <v>61</v>
      </c>
      <c r="B62" s="61">
        <v>1579.2</v>
      </c>
      <c r="C62" s="61">
        <v>1601.1</v>
      </c>
      <c r="D62" s="61">
        <v>-21.9</v>
      </c>
      <c r="E62" s="61">
        <v>2077.4</v>
      </c>
      <c r="F62" s="92">
        <v>2106.2</v>
      </c>
      <c r="G62" s="61">
        <v>-28.8</v>
      </c>
      <c r="H62" s="62">
        <v>0.7602</v>
      </c>
      <c r="I62" s="61">
        <v>18.6</v>
      </c>
      <c r="J62" s="61">
        <v>18.9</v>
      </c>
      <c r="K62" s="61">
        <v>-0.3</v>
      </c>
    </row>
    <row r="63" spans="1:11" s="60" customFormat="1" ht="12">
      <c r="A63" s="63" t="s">
        <v>62</v>
      </c>
      <c r="B63" s="61">
        <v>1721.7</v>
      </c>
      <c r="C63" s="61">
        <v>1652.5</v>
      </c>
      <c r="D63" s="61">
        <v>69.3</v>
      </c>
      <c r="E63" s="61">
        <v>2244.8</v>
      </c>
      <c r="F63" s="92">
        <v>2154.4</v>
      </c>
      <c r="G63" s="61">
        <v>90.3</v>
      </c>
      <c r="H63" s="62">
        <v>0.767</v>
      </c>
      <c r="I63" s="61">
        <v>19.2</v>
      </c>
      <c r="J63" s="61">
        <v>18.5</v>
      </c>
      <c r="K63" s="61">
        <v>0.8</v>
      </c>
    </row>
    <row r="64" spans="1:11" s="60" customFormat="1" ht="12">
      <c r="A64" s="63" t="s">
        <v>63</v>
      </c>
      <c r="B64" s="61">
        <v>1827.5</v>
      </c>
      <c r="C64" s="61">
        <v>1701.8</v>
      </c>
      <c r="D64" s="61">
        <v>125.6</v>
      </c>
      <c r="E64" s="61">
        <v>2352.5</v>
      </c>
      <c r="F64" s="92">
        <v>2190.8</v>
      </c>
      <c r="G64" s="61">
        <v>161.7</v>
      </c>
      <c r="H64" s="62">
        <v>0.7768</v>
      </c>
      <c r="I64" s="61">
        <v>19.2</v>
      </c>
      <c r="J64" s="61">
        <v>17.9</v>
      </c>
      <c r="K64" s="61">
        <v>1.3</v>
      </c>
    </row>
    <row r="65" spans="1:11" s="60" customFormat="1" ht="12">
      <c r="A65" s="63" t="s">
        <v>64</v>
      </c>
      <c r="B65" s="61">
        <v>2025.2</v>
      </c>
      <c r="C65" s="61">
        <v>1789</v>
      </c>
      <c r="D65" s="61">
        <v>236.2</v>
      </c>
      <c r="E65" s="61">
        <v>2543.6</v>
      </c>
      <c r="F65" s="92">
        <v>2246.9</v>
      </c>
      <c r="G65" s="61">
        <v>296.7</v>
      </c>
      <c r="H65" s="62">
        <v>0.7962</v>
      </c>
      <c r="I65" s="61">
        <v>19.9</v>
      </c>
      <c r="J65" s="61">
        <v>17.6</v>
      </c>
      <c r="K65" s="61">
        <v>2.3</v>
      </c>
    </row>
    <row r="66" spans="1:11" s="60" customFormat="1" ht="12">
      <c r="A66" s="63" t="s">
        <v>65</v>
      </c>
      <c r="B66" s="61">
        <v>1991.1</v>
      </c>
      <c r="C66" s="61">
        <v>1862.8</v>
      </c>
      <c r="D66" s="61">
        <v>128.2</v>
      </c>
      <c r="E66" s="61">
        <v>2435.6</v>
      </c>
      <c r="F66" s="92">
        <v>2278.7</v>
      </c>
      <c r="G66" s="61">
        <v>156.9</v>
      </c>
      <c r="H66" s="62">
        <v>0.8175</v>
      </c>
      <c r="I66" s="61">
        <v>18.8</v>
      </c>
      <c r="J66" s="61">
        <v>17.6</v>
      </c>
      <c r="K66" s="61">
        <v>1.2</v>
      </c>
    </row>
    <row r="67" spans="1:11" s="60" customFormat="1" ht="12">
      <c r="A67" s="63" t="s">
        <v>66</v>
      </c>
      <c r="B67" s="61">
        <v>1853.1</v>
      </c>
      <c r="C67" s="61">
        <v>2010.9</v>
      </c>
      <c r="D67" s="61">
        <v>-157.8</v>
      </c>
      <c r="E67" s="61">
        <v>2229.2</v>
      </c>
      <c r="F67" s="92">
        <v>2419</v>
      </c>
      <c r="G67" s="61">
        <v>-189.8</v>
      </c>
      <c r="H67" s="62">
        <v>0.8313</v>
      </c>
      <c r="I67" s="61">
        <v>17</v>
      </c>
      <c r="J67" s="61">
        <v>18.5</v>
      </c>
      <c r="K67" s="61">
        <v>-1.5</v>
      </c>
    </row>
    <row r="68" spans="1:11" s="60" customFormat="1" ht="12">
      <c r="A68" s="63" t="s">
        <v>67</v>
      </c>
      <c r="B68" s="61">
        <v>1782.3</v>
      </c>
      <c r="C68" s="61">
        <v>2159.9</v>
      </c>
      <c r="D68" s="61">
        <v>-377.6</v>
      </c>
      <c r="E68" s="61">
        <v>2086</v>
      </c>
      <c r="F68" s="92">
        <v>2528</v>
      </c>
      <c r="G68" s="61">
        <v>-441.9</v>
      </c>
      <c r="H68" s="62">
        <v>0.8544</v>
      </c>
      <c r="I68" s="61">
        <v>15.7</v>
      </c>
      <c r="J68" s="61">
        <v>19.1</v>
      </c>
      <c r="K68" s="61">
        <v>-3.3</v>
      </c>
    </row>
    <row r="69" spans="1:11" s="60" customFormat="1" ht="12">
      <c r="A69" s="63" t="s">
        <v>68</v>
      </c>
      <c r="B69" s="61">
        <v>1880.1</v>
      </c>
      <c r="C69" s="61">
        <v>2292.8</v>
      </c>
      <c r="D69" s="61">
        <v>-412.7</v>
      </c>
      <c r="E69" s="61">
        <v>2142.8</v>
      </c>
      <c r="F69" s="92">
        <v>2613.2</v>
      </c>
      <c r="G69" s="61">
        <v>-470.4</v>
      </c>
      <c r="H69" s="62">
        <v>0.8774</v>
      </c>
      <c r="I69" s="61">
        <v>15.6</v>
      </c>
      <c r="J69" s="61">
        <v>19</v>
      </c>
      <c r="K69" s="61">
        <v>-3.4</v>
      </c>
    </row>
    <row r="70" spans="1:11" s="60" customFormat="1" ht="12">
      <c r="A70" s="63" t="s">
        <v>69</v>
      </c>
      <c r="B70" s="61">
        <v>2153.6</v>
      </c>
      <c r="C70" s="61">
        <v>2472</v>
      </c>
      <c r="D70" s="61">
        <v>-318.3</v>
      </c>
      <c r="E70" s="61">
        <v>2371.8</v>
      </c>
      <c r="F70" s="92">
        <v>2722.4</v>
      </c>
      <c r="G70" s="61">
        <v>-350.6</v>
      </c>
      <c r="H70" s="62">
        <v>0.908</v>
      </c>
      <c r="I70" s="61">
        <v>16.7</v>
      </c>
      <c r="J70" s="61">
        <v>19.2</v>
      </c>
      <c r="K70" s="61">
        <v>-2.5</v>
      </c>
    </row>
    <row r="71" spans="1:11" s="60" customFormat="1" ht="12">
      <c r="A71" s="63" t="s">
        <v>70</v>
      </c>
      <c r="B71" s="61">
        <v>2406.9</v>
      </c>
      <c r="C71" s="61">
        <v>2655</v>
      </c>
      <c r="D71" s="61">
        <v>-248.2</v>
      </c>
      <c r="E71" s="61">
        <v>2562.1</v>
      </c>
      <c r="F71" s="92">
        <v>2826.3</v>
      </c>
      <c r="G71" s="61">
        <v>-264.2</v>
      </c>
      <c r="H71" s="62">
        <v>0.9394</v>
      </c>
      <c r="I71" s="61">
        <v>17.6</v>
      </c>
      <c r="J71" s="61">
        <v>19.4</v>
      </c>
      <c r="K71" s="61">
        <v>-1.8</v>
      </c>
    </row>
    <row r="72" spans="1:11" s="60" customFormat="1" ht="12">
      <c r="A72" s="63" t="s">
        <v>71</v>
      </c>
      <c r="B72" s="61">
        <v>2568</v>
      </c>
      <c r="C72" s="61">
        <v>2728.7</v>
      </c>
      <c r="D72" s="61">
        <v>-160.7</v>
      </c>
      <c r="E72" s="61">
        <v>2663.1</v>
      </c>
      <c r="F72" s="92">
        <v>2829.7</v>
      </c>
      <c r="G72" s="61">
        <v>-166.7</v>
      </c>
      <c r="H72" s="62">
        <v>0.9643</v>
      </c>
      <c r="I72" s="61">
        <v>17.9</v>
      </c>
      <c r="J72" s="61">
        <v>19</v>
      </c>
      <c r="K72" s="61">
        <v>-1.1</v>
      </c>
    </row>
    <row r="73" spans="1:11" s="60" customFormat="1" ht="12">
      <c r="A73" s="63" t="s">
        <v>72</v>
      </c>
      <c r="B73" s="61">
        <v>2524</v>
      </c>
      <c r="C73" s="61">
        <v>2982.5</v>
      </c>
      <c r="D73" s="61">
        <v>-458.6</v>
      </c>
      <c r="E73" s="61">
        <v>2529</v>
      </c>
      <c r="F73" s="92">
        <v>2988.5</v>
      </c>
      <c r="G73" s="61">
        <v>-459.5</v>
      </c>
      <c r="H73" s="62">
        <v>0.998</v>
      </c>
      <c r="I73" s="61">
        <v>17.1</v>
      </c>
      <c r="J73" s="61">
        <v>20.2</v>
      </c>
      <c r="K73" s="61">
        <v>-3.1</v>
      </c>
    </row>
    <row r="74" spans="1:11" s="60" customFormat="1" ht="12">
      <c r="A74" s="63" t="s">
        <v>73</v>
      </c>
      <c r="B74" s="61">
        <v>2105</v>
      </c>
      <c r="C74" s="61">
        <v>3517.7</v>
      </c>
      <c r="D74" s="61">
        <v>-1412.7</v>
      </c>
      <c r="E74" s="61">
        <v>2105</v>
      </c>
      <c r="F74" s="92">
        <v>3517.7</v>
      </c>
      <c r="G74" s="61">
        <v>-1412.7</v>
      </c>
      <c r="H74" s="62">
        <v>1</v>
      </c>
      <c r="I74" s="61">
        <v>14.6</v>
      </c>
      <c r="J74" s="61">
        <v>24.4</v>
      </c>
      <c r="K74" s="61">
        <v>-9.8</v>
      </c>
    </row>
    <row r="75" spans="1:11" s="60" customFormat="1" ht="12">
      <c r="A75" s="63" t="s">
        <v>74</v>
      </c>
      <c r="B75" s="61">
        <v>2162.7</v>
      </c>
      <c r="C75" s="61">
        <v>3457.1</v>
      </c>
      <c r="D75" s="61">
        <v>-1294.4</v>
      </c>
      <c r="E75" s="61">
        <v>2137.5</v>
      </c>
      <c r="F75" s="92">
        <v>3416.8</v>
      </c>
      <c r="G75" s="61">
        <v>-1279.3</v>
      </c>
      <c r="H75" s="62">
        <v>1.0118</v>
      </c>
      <c r="I75" s="61">
        <v>14.6</v>
      </c>
      <c r="J75" s="61">
        <v>23.4</v>
      </c>
      <c r="K75" s="61">
        <v>-8.8</v>
      </c>
    </row>
    <row r="76" spans="1:11" s="60" customFormat="1" ht="12">
      <c r="A76" s="63" t="s">
        <v>75</v>
      </c>
      <c r="B76" s="61">
        <v>2303.5</v>
      </c>
      <c r="C76" s="61">
        <v>3603.1</v>
      </c>
      <c r="D76" s="61">
        <v>-1299.6</v>
      </c>
      <c r="E76" s="61">
        <v>2232.7</v>
      </c>
      <c r="F76" s="92">
        <v>3492.4</v>
      </c>
      <c r="G76" s="61">
        <v>-1259.7</v>
      </c>
      <c r="H76" s="62">
        <v>1.0317</v>
      </c>
      <c r="I76" s="61">
        <v>15</v>
      </c>
      <c r="J76" s="61">
        <v>23.4</v>
      </c>
      <c r="K76" s="61">
        <v>-8.4</v>
      </c>
    </row>
    <row r="77" spans="1:11" s="60" customFormat="1" ht="12">
      <c r="A77" s="63" t="s">
        <v>142</v>
      </c>
      <c r="B77" s="61">
        <v>2450.2</v>
      </c>
      <c r="C77" s="61">
        <v>3537.1</v>
      </c>
      <c r="D77" s="61">
        <v>-1087</v>
      </c>
      <c r="E77" s="61">
        <v>2331</v>
      </c>
      <c r="F77" s="92">
        <v>3365.2</v>
      </c>
      <c r="G77" s="61">
        <v>-1034.1</v>
      </c>
      <c r="H77" s="62">
        <v>1.0511</v>
      </c>
      <c r="I77" s="61">
        <v>15.2</v>
      </c>
      <c r="J77" s="61">
        <v>22</v>
      </c>
      <c r="K77" s="61">
        <v>-6.8</v>
      </c>
    </row>
    <row r="78" spans="1:11" s="60" customFormat="1" ht="12">
      <c r="A78" s="63" t="s">
        <v>158</v>
      </c>
      <c r="B78" s="61">
        <v>2775.1</v>
      </c>
      <c r="C78" s="61">
        <v>3454.6</v>
      </c>
      <c r="D78" s="61">
        <v>-679.5</v>
      </c>
      <c r="E78" s="61">
        <v>2597.9</v>
      </c>
      <c r="F78" s="92">
        <v>3234</v>
      </c>
      <c r="G78" s="61">
        <v>-636.1</v>
      </c>
      <c r="H78" s="62">
        <v>1.0682</v>
      </c>
      <c r="I78" s="61">
        <v>16.7</v>
      </c>
      <c r="J78" s="61">
        <v>20.8</v>
      </c>
      <c r="K78" s="61">
        <v>-4.1</v>
      </c>
    </row>
    <row r="79" spans="1:11" s="60" customFormat="1" ht="12">
      <c r="A79" s="63" t="s">
        <v>162</v>
      </c>
      <c r="B79" s="61">
        <v>3001.7</v>
      </c>
      <c r="C79" s="61">
        <v>3650.5</v>
      </c>
      <c r="D79" s="61">
        <v>-648.8</v>
      </c>
      <c r="E79" s="61">
        <v>2768.9</v>
      </c>
      <c r="F79" s="93">
        <v>3367.3</v>
      </c>
      <c r="G79" s="61">
        <v>-598.5</v>
      </c>
      <c r="H79" s="62">
        <v>1.0841</v>
      </c>
      <c r="I79" s="61">
        <v>17.3</v>
      </c>
      <c r="J79" s="61">
        <v>21.1</v>
      </c>
      <c r="K79" s="61">
        <v>-3.7</v>
      </c>
    </row>
    <row r="80" spans="1:11" s="60" customFormat="1" ht="12">
      <c r="A80" s="63" t="s">
        <v>92</v>
      </c>
      <c r="B80" s="61">
        <v>3337.4</v>
      </c>
      <c r="C80" s="103">
        <v>3901</v>
      </c>
      <c r="D80" s="61">
        <v>-563.6</v>
      </c>
      <c r="E80" s="61">
        <v>3022.2</v>
      </c>
      <c r="F80" s="103">
        <v>3532.5</v>
      </c>
      <c r="G80" s="61">
        <v>-510.3</v>
      </c>
      <c r="H80" s="62">
        <v>1.1043</v>
      </c>
      <c r="I80" s="61">
        <v>18.3</v>
      </c>
      <c r="J80" s="61">
        <v>21.4</v>
      </c>
      <c r="K80" s="61">
        <v>-3.1</v>
      </c>
    </row>
    <row r="81" spans="1:11" s="60" customFormat="1" ht="12">
      <c r="A81" s="63" t="s">
        <v>91</v>
      </c>
      <c r="B81" s="61">
        <v>3568</v>
      </c>
      <c r="C81" s="61">
        <v>4099.1</v>
      </c>
      <c r="D81" s="61">
        <v>-531.1</v>
      </c>
      <c r="E81" s="61">
        <v>3164.2</v>
      </c>
      <c r="F81" s="61">
        <v>3635.2</v>
      </c>
      <c r="G81" s="61">
        <v>-471</v>
      </c>
      <c r="H81" s="62">
        <v>1.1276</v>
      </c>
      <c r="I81" s="61">
        <v>18.6</v>
      </c>
      <c r="J81" s="61">
        <v>21.4</v>
      </c>
      <c r="K81" s="61">
        <v>-2.8</v>
      </c>
    </row>
    <row r="82" spans="1:11" s="60" customFormat="1" ht="12">
      <c r="A82" s="63" t="s">
        <v>90</v>
      </c>
      <c r="B82" s="61">
        <v>3810.8</v>
      </c>
      <c r="C82" s="61">
        <v>4268.6</v>
      </c>
      <c r="D82" s="61">
        <v>-457.8</v>
      </c>
      <c r="E82" s="61">
        <v>3307.7</v>
      </c>
      <c r="F82" s="61">
        <v>3705.1</v>
      </c>
      <c r="G82" s="61">
        <v>-397.4</v>
      </c>
      <c r="H82" s="62">
        <v>1.1521</v>
      </c>
      <c r="I82" s="61">
        <v>18.9</v>
      </c>
      <c r="J82" s="61">
        <v>21.1</v>
      </c>
      <c r="K82" s="61">
        <v>-2.3</v>
      </c>
    </row>
    <row r="83" spans="1:11" s="60" customFormat="1" ht="12">
      <c r="A83" s="63" t="s">
        <v>141</v>
      </c>
      <c r="B83" s="61">
        <v>4029.9</v>
      </c>
      <c r="C83" s="61">
        <v>4443.1</v>
      </c>
      <c r="D83" s="61">
        <v>-413.3</v>
      </c>
      <c r="E83" s="61">
        <v>3421.2</v>
      </c>
      <c r="F83" s="61">
        <v>3772.1</v>
      </c>
      <c r="G83" s="61">
        <v>-350.9</v>
      </c>
      <c r="H83" s="62">
        <v>1.1779</v>
      </c>
      <c r="I83" s="61">
        <v>19</v>
      </c>
      <c r="J83" s="61">
        <v>20.9</v>
      </c>
      <c r="K83" s="61">
        <v>-1.9</v>
      </c>
    </row>
    <row r="84" spans="1:11" s="60" customFormat="1" ht="12">
      <c r="A84" s="63" t="s">
        <v>159</v>
      </c>
      <c r="B84" s="61">
        <v>4226.1</v>
      </c>
      <c r="C84" s="61">
        <v>4728.8</v>
      </c>
      <c r="D84" s="61">
        <v>-502.7</v>
      </c>
      <c r="E84" s="61">
        <v>3509.2</v>
      </c>
      <c r="F84" s="61">
        <v>3926.6</v>
      </c>
      <c r="G84" s="61">
        <v>-417.4</v>
      </c>
      <c r="H84" s="62">
        <v>1.2043</v>
      </c>
      <c r="I84" s="61">
        <v>19</v>
      </c>
      <c r="J84" s="61">
        <v>21.3</v>
      </c>
      <c r="K84" s="61">
        <v>-2.3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2014-11-12T18:25:30Z</cp:lastPrinted>
  <dcterms:created xsi:type="dcterms:W3CDTF">2001-10-01T15:23:41Z</dcterms:created>
  <dcterms:modified xsi:type="dcterms:W3CDTF">2014-11-12T18:26:04Z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