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bookViews>
    <workbookView xWindow="0" yWindow="0" windowWidth="20730" windowHeight="11760" tabRatio="757"/>
  </bookViews>
  <sheets>
    <sheet name="Scoring" sheetId="1" r:id="rId1"/>
    <sheet name="Topic 1 - Openness" sheetId="2" r:id="rId2"/>
    <sheet name="Topic 2 - Analysis" sheetId="3" r:id="rId3"/>
    <sheet name="Topic 3 - Use" sheetId="4" r:id="rId4"/>
    <sheet name="Scoring Summary" sheetId="5" r:id="rId5"/>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B15" i="3" l="1"/>
  <c r="E2" i="5"/>
  <c r="AR2" i="5"/>
  <c r="AO2" i="5"/>
  <c r="AP2" i="5"/>
  <c r="J2" i="5" s="1"/>
  <c r="AQ2" i="5"/>
  <c r="AN2" i="5"/>
  <c r="AM2" i="5"/>
  <c r="AL2" i="5"/>
  <c r="AK2" i="5"/>
  <c r="AJ2" i="5"/>
  <c r="AI2" i="5"/>
  <c r="AH2" i="5"/>
  <c r="AG2" i="5"/>
  <c r="AF2" i="5"/>
  <c r="AD2" i="5"/>
  <c r="AC2" i="5"/>
  <c r="AB2" i="5"/>
  <c r="AA2" i="5"/>
  <c r="Y2" i="5"/>
  <c r="X2" i="5"/>
  <c r="W2" i="5"/>
  <c r="V2" i="5"/>
  <c r="T2" i="5"/>
  <c r="S2" i="5"/>
  <c r="R2" i="5"/>
  <c r="Q2" i="5"/>
  <c r="P2" i="5"/>
  <c r="N2" i="5"/>
  <c r="M2" i="5"/>
  <c r="L2" i="5"/>
  <c r="K2" i="5"/>
  <c r="G2" i="5" s="1"/>
  <c r="D2" i="5"/>
  <c r="C2" i="5"/>
  <c r="B2" i="5"/>
  <c r="A2" i="5"/>
  <c r="B20" i="3"/>
  <c r="B29" i="1" s="1"/>
  <c r="Z2" i="5"/>
  <c r="B10" i="3"/>
  <c r="B27" i="1" s="1"/>
  <c r="B4" i="3"/>
  <c r="O2" i="5" s="1"/>
  <c r="B34" i="1"/>
  <c r="B35" i="1"/>
  <c r="B38" i="1" s="1"/>
  <c r="B36" i="1"/>
  <c r="B37" i="1"/>
  <c r="B21" i="1"/>
  <c r="B20" i="1"/>
  <c r="B22" i="1" s="1"/>
  <c r="B18" i="1"/>
  <c r="B19" i="1"/>
  <c r="B26" i="1"/>
  <c r="B30" i="1" s="1"/>
  <c r="B28" i="1"/>
  <c r="B41" i="1" l="1"/>
  <c r="AE2" i="5"/>
  <c r="U2" i="5"/>
  <c r="H2" i="5" s="1"/>
  <c r="F2" i="5" l="1"/>
  <c r="I2" i="5"/>
</calcChain>
</file>

<file path=xl/sharedStrings.xml><?xml version="1.0" encoding="utf-8"?>
<sst xmlns="http://schemas.openxmlformats.org/spreadsheetml/2006/main" count="194" uniqueCount="146">
  <si>
    <t>Score</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</si>
  <si>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</si>
  <si>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</si>
  <si>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</si>
  <si>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</si>
  <si>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</si>
  <si>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</si>
  <si>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</si>
  <si>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</si>
  <si>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</si>
  <si>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</si>
  <si>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</si>
  <si>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</si>
  <si>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</si>
  <si>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</si>
  <si>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</si>
  <si>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</si>
  <si>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</si>
  <si>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</si>
  <si>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</si>
  <si>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</si>
  <si>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</si>
  <si>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</si>
  <si>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</si>
  <si>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</si>
  <si>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</si>
  <si>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</si>
  <si>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</si>
  <si>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</si>
  <si>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</si>
  <si>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</si>
  <si>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</si>
  <si>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</si>
  <si>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</si>
  <si>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</si>
  <si>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</si>
  <si>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</si>
  <si>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</si>
  <si>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</si>
  <si>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</si>
  <si>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</si>
  <si>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</si>
  <si>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</si>
  <si>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</si>
  <si>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</si>
  <si>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</si>
  <si>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</si>
  <si>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</si>
  <si>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</si>
  <si>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</si>
  <si>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</si>
  <si>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</si>
  <si>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</si>
  <si>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</si>
  <si>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</si>
  <si>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</si>
  <si>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</si>
  <si>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</si>
  <si>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</si>
  <si>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</si>
  <si>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</si>
  <si>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</si>
  <si>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</si>
  <si>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</si>
  <si>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</si>
  <si>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</si>
  <si>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</si>
  <si>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</si>
  <si>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</si>
  <si>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</si>
  <si>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</si>
  <si>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</si>
  <si>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</si>
  <si>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</si>
  <si>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</si>
  <si>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</si>
  <si>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</si>
  <si>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</si>
  <si>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</si>
  <si>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</si>
  <si>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</si>
  <si>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</si>
  <si>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</si>
  <si>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</si>
  <si>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</si>
  <si>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</si>
  <si>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</si>
  <si>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</si>
  <si>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</si>
  <si>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</si>
  <si>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</si>
  <si>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</si>
  <si>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</si>
  <si>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</si>
  <si>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</si>
  <si>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</si>
  <si>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</si>
  <si>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</si>
  <si>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</si>
  <si>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</si>
  <si>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</si>
  <si>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</si>
  <si>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</si>
  <si>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</si>
  <si>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</si>
  <si>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</si>
  <si>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RIA Separate?</t>
  </si>
  <si>
    <t>Rule Summary:</t>
  </si>
  <si>
    <t>Commentary:</t>
  </si>
  <si>
    <t>1018–AX97</t>
  </si>
  <si>
    <t>Proposed rule; availability of supplemental information.</t>
  </si>
  <si>
    <t>yes</t>
  </si>
  <si>
    <t>DEPARTMENT OF THE INTERIOR</t>
  </si>
  <si>
    <t xml:space="preserve">Migratory Bird Hunting; Proposed 2012–13 Migratory Game Bird Hunting Regulations (Preliminary) With
Requests for Indian Tribal Proposals and Requests for 2014 Spring and Summer Migratory Bird Subsistence
Harvest Proposals in Alaska </t>
  </si>
  <si>
    <t>Analysis focuses on benefits and ignores costs.</t>
  </si>
  <si>
    <t>Most data sources are not linked but apparently can be found by reference citations. The biological cycle of migratory game birds places some impediment here.</t>
  </si>
  <si>
    <t>Hunter expenditures and related expenditures are identified.</t>
  </si>
  <si>
    <t xml:space="preserve">They are reasonably verifiable, since they are based on standard utilitarian decision theory. Models and assumptions are clearly discussed but not entirely clear about their origin; this is perhaps due to the fact that regulations are reviewed annually and previous years may have delved more deeply into citations. </t>
  </si>
  <si>
    <t>Migratory game bird hunting seasons provide opportunities for recreation and sustenance; aid federal, state, and tribal governments in the management of migratory game birds; and permit harvests at levels compatible with migratory game bird population. More days hunting means higher consumer surplus.</t>
  </si>
  <si>
    <t>The analysis estimates differences in bag limits and season lengths as changing numbers of hunters, how often they hunt, and the amount of consumer surplus. The analysis attempts to estimate changes in consumer surplus and expenditures by hunters.</t>
  </si>
  <si>
    <t xml:space="preserve">Market failure stems from a common property resource problem whereby no one individual or group "owns" migratory birds. A bird not taken today may be taken by another hunter tomorrow. Therefore, all consumers have an incentive to take as much of the resource as they can capture, so all consumers together can overexploit the resource. This type of market failure is termed an externality in that the actions of one party impose costs on others that cannot be captured by a market transaction. </t>
  </si>
  <si>
    <t>Government policies generate economic effects by changing the use of common property resources in the economy. Alternative resource allocations may increase the efficiency of the national economy and generate greater welfare for its citizens, or policies may redistribute resources from one region or industry to another. There is very little hard discussion of why regulation is needed.</t>
  </si>
  <si>
    <t>There is discussion of how bird populations have experienced dramatic declines from over-hunting, but there is little hard evidence on the matter presented. There is very little empirical support for their theory.</t>
  </si>
  <si>
    <t>Analysis considers the same regulatory alternatives that were in effect the previous year. Alternatives are specified for each Flyway and are designated ‘‘RES’’ for the restrictive, ‘‘MOD’’ for the moderate, and ‘‘LIB’’ for the liberal alternative. These are used year after year, though.</t>
  </si>
  <si>
    <t xml:space="preserve">There is relatively little difference between the three alternatives on outcomes, suggesting little thought was put into examining a broad range of options. </t>
  </si>
  <si>
    <t>Consumer surpluses from each of three alternatives are examined, but there is no estimation of producer surplus.</t>
  </si>
  <si>
    <t xml:space="preserve">There is no mention of how prices might change. </t>
  </si>
  <si>
    <t>There is no presentation of costs.</t>
  </si>
  <si>
    <t>There is no quantification.</t>
  </si>
  <si>
    <t>Administrative costs are assumed to be trivial, but there is little analysis to back up this claim. There is some identification of impacts on hunters and hotels, and other related costs.</t>
  </si>
  <si>
    <t>There were an estimated 979,000 active duck hunters in the US in 2006. Over 960,000 small businesses will share in associated sales. DOI believes the rule will have a significant  beneficial economic effect on a substantial number of small entities, mostly in regions with high migratory bird hunting activity.</t>
  </si>
  <si>
    <t>The US Fish and Wildlife Service proposes to establish annual hunting regulations for certain migratory game birds for the 2012 to 2013 hunting season. This proposed rule provides the regulatory schedule, describes the proposed regulatory alternatives for the 2012 to 2013 duck hunting seasons, requests proposals from Indian tribes that wish to establish special migratory game bird hunting regulations on federal Indian reservations and ceded lands, and requests proposals for the 2014 spring and summer migratory bird subsistence season in Alaska. Migratory game bird hunting seasons provide opportunities for recreation and sustenance, aid federal, state, and tribal governments in the management of migratory game birds, and permit harvests at levels compatible with migratory game bird population status and habitat conditions.</t>
  </si>
  <si>
    <t>There is relatively little attempt to justify it, beyond assuming that too much hunting arises without limits. There is no analysis of what is the optimal amount of hunting that would follow from an approach that maximizes the sum of producer and consumer surpluses.</t>
  </si>
  <si>
    <t>DOI admits analysis for all migratory bird hunting is not possible because of data limitations, but can be inferred from the results of the duck hunting analysis presented here. Data to estimate producer surplus are not available, thus making it impossible to estimate how far from an efficient resource allocation the current "problem" is, given that maximization of total net benefit arises at the maximum sum of consumer and producer surpluses. The analysis does recognize that some activities would continue with fully closed seasons.</t>
  </si>
  <si>
    <t>The baseline is the most restrictive alternative, but it is probably of limited use, given that empirical analysis is  dated and simply drawn from previous years.</t>
  </si>
  <si>
    <t>Analysis identifies which of three alternatives has the largest rise in consumer surplus, but this is not really a net benefit analysis. There is qualitative analysis only.</t>
  </si>
  <si>
    <t>The largest change in consumer surplus from three alternatives is chosen, but without producer surplus, it is unclear how this matches with the true maximum total net benefit.</t>
  </si>
  <si>
    <t>Analysis appears to be pro-forma rather than a fact-finding task, and thus appears to have little effect on decision-making at DOI. Repeated use of an aging RIA is odd.</t>
  </si>
  <si>
    <t xml:space="preserve">Search on regulations.gov easily finds NPRM and the RIA. </t>
  </si>
  <si>
    <t>The RIA does not quantify administrative and enforcement costs on states, but argues they are nominal.</t>
  </si>
  <si>
    <t xml:space="preserve">DOI has conducted a mostly pro-forma analysis of annual hunting constraints for certain migratory birds. The rule is odd in that it persists in using RIA data from a 2008 analysis. It focuses on expenditures, which sometimes reflect benefits and sometimes costs (e.g., transport costs). It only analyzes the duck population, despite this reflecting roughly half the affected bird population. The analysis estimates benefits, but not costs. This annual regulation is an excellent candidate for DOI to allocate more future resources for improving its RIA framework. </t>
  </si>
  <si>
    <t>DOI could undertake an analysis of the effectiveness of its regulations over time using fairly-easy-to-collect data. But there is no discussion of this issue and there has apparently been very little effort to assess past performance.</t>
  </si>
  <si>
    <t>Analysis requires understanding of economic concepts such as "consumer surplus," "producer surplus," and "utility maximization," that require familiarity with (at least) intermediate microeconomic theory. Otherwise, analysis is clearly written.</t>
  </si>
  <si>
    <t>It suffers from conflating costs and benefits because of a focus on the expenditures of hunters. No clear idea of measurement, as RIA is aimed at season lengths. Analysis centers on changing daily bag limits, numbers of hunters, and season lengths. The RIA estimates consumer surplus, but not producer surplus.</t>
  </si>
  <si>
    <t>It doesn't much; it instead seems to recognize that data are not always available. Analysis follows RIAs of recent years and thus retains data from the 2006 National Survey of Fishing, Hunting and Wildlife Associated Recreation, and the Waterfowl Harvest and Hunter Activity Administrative Reports for the 1979 through 2006 seasons. This does not lend itself to a good understanding of how the "problem" has changed over time.</t>
  </si>
  <si>
    <t xml:space="preserve">DOI mentions several times that it is following up with data collection and analysis, but there is no explicit commitment. However, the analysis has stayed constant for at least six years, suggesting DOI has little intention of actually following up.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</si>
</sst>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
      <u/>
      <sz val="10"/>
      <color theme="11"/>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1">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64">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0" fillId="0" borderId="1" xfId="0" applyFont="1" applyBorder="1" applyAlignment="1">
      <alignment wrapText="1"/>
    </xf>
    <xf numFmtId="0" fontId="0" fillId="0" borderId="1" xfId="2" applyNumberFormat="1" applyFont="1" applyBorder="1" applyAlignment="1" applyProtection="1">
      <alignment vertical="distributed" wrapText="1"/>
    </xf>
    <xf numFmtId="0" fontId="3" fillId="0" borderId="0" xfId="1" applyBorder="1" applyAlignment="1" applyProtection="1">
      <alignment horizontal="left"/>
    </xf>
    <xf numFmtId="0" fontId="4" fillId="0" borderId="0" xfId="0" applyFont="1" applyBorder="1" applyAlignment="1">
      <alignment horizontal="center" wrapText="1"/>
    </xf>
    <xf numFmtId="0" fontId="0" fillId="0" borderId="0" xfId="0" applyFont="1" applyBorder="1" applyAlignment="1">
      <alignment horizontal="left"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0" fillId="0" borderId="0" xfId="0" applyFont="1" applyBorder="1" applyAlignment="1">
      <alignment horizontal="left" vertical="top" wrapText="1"/>
    </xf>
    <xf numFmtId="0" fontId="5" fillId="0" borderId="0" xfId="0" applyFont="1" applyBorder="1" applyAlignment="1">
      <alignment horizontal="left" vertical="top" wrapText="1"/>
    </xf>
    <xf numFmtId="0" fontId="5" fillId="3" borderId="0" xfId="0" applyFont="1" applyFill="1" applyBorder="1" applyAlignment="1">
      <alignment horizontal="left" wrapText="1"/>
    </xf>
    <xf numFmtId="0" fontId="5" fillId="3" borderId="0" xfId="0" applyFont="1" applyFill="1" applyBorder="1" applyAlignment="1">
      <alignment horizontal="left"/>
    </xf>
    <xf numFmtId="14" fontId="5" fillId="0" borderId="0" xfId="0" applyNumberFormat="1" applyFont="1" applyBorder="1" applyAlignment="1">
      <alignment horizontal="left" wrapText="1"/>
    </xf>
    <xf numFmtId="0" fontId="1" fillId="3" borderId="0" xfId="0" applyFont="1" applyFill="1" applyBorder="1" applyAlignment="1">
      <alignment wrapText="1"/>
    </xf>
    <xf numFmtId="0" fontId="0" fillId="0" borderId="0" xfId="0" applyAlignment="1">
      <alignment wrapText="1"/>
    </xf>
    <xf numFmtId="0" fontId="0" fillId="0" borderId="0" xfId="0"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1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Hyperlink" xfId="1" builtinId="8"/>
    <cellStyle name="Hyperlink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Normal="100" zoomScalePageLayoutView="200" workbookViewId="0">
      <selection activeCell="E4" sqref="E4"/>
    </sheetView>
  </sheetViews>
  <sheetFormatPr defaultColWidth="8.85546875" defaultRowHeight="12.75" x14ac:dyDescent="0.2"/>
  <cols>
    <col min="1" max="1" width="62.42578125" style="19" customWidth="1"/>
    <col min="2" max="2" width="7.7109375" style="8" customWidth="1"/>
    <col min="3" max="4" width="8.85546875" style="8"/>
    <col min="5" max="5" width="8.85546875" style="7"/>
    <col min="6" max="16384" width="8.85546875" style="8"/>
  </cols>
  <sheetData>
    <row r="1" spans="1:4" x14ac:dyDescent="0.2">
      <c r="A1" s="48" t="s">
        <v>104</v>
      </c>
      <c r="B1" s="48"/>
      <c r="C1" s="48"/>
      <c r="D1" s="48"/>
    </row>
    <row r="2" spans="1:4" x14ac:dyDescent="0.2">
      <c r="A2" s="9" t="s">
        <v>35</v>
      </c>
      <c r="B2" s="10"/>
      <c r="C2" s="10"/>
      <c r="D2" s="10"/>
    </row>
    <row r="3" spans="1:4" x14ac:dyDescent="0.2">
      <c r="A3" s="11" t="s">
        <v>112</v>
      </c>
      <c r="B3" s="12"/>
      <c r="C3" s="12"/>
      <c r="D3" s="12"/>
    </row>
    <row r="4" spans="1:4" x14ac:dyDescent="0.2">
      <c r="A4" s="9" t="s">
        <v>31</v>
      </c>
      <c r="B4" s="10"/>
      <c r="C4" s="10"/>
      <c r="D4" s="10"/>
    </row>
    <row r="5" spans="1:4" x14ac:dyDescent="0.2">
      <c r="A5" s="49" t="s">
        <v>113</v>
      </c>
      <c r="B5" s="50"/>
      <c r="C5" s="50"/>
      <c r="D5" s="50"/>
    </row>
    <row r="6" spans="1:4" x14ac:dyDescent="0.2">
      <c r="A6" s="51" t="s">
        <v>32</v>
      </c>
      <c r="B6" s="51"/>
      <c r="C6" s="51"/>
      <c r="D6" s="51"/>
    </row>
    <row r="7" spans="1:4" x14ac:dyDescent="0.2">
      <c r="A7" s="13" t="s">
        <v>109</v>
      </c>
      <c r="B7" s="55" t="s">
        <v>106</v>
      </c>
      <c r="C7" s="55" t="s">
        <v>41</v>
      </c>
      <c r="D7" s="13" t="s">
        <v>111</v>
      </c>
    </row>
    <row r="8" spans="1:4" x14ac:dyDescent="0.2">
      <c r="A8" s="9" t="s">
        <v>33</v>
      </c>
      <c r="B8" s="51" t="s">
        <v>34</v>
      </c>
      <c r="C8" s="51"/>
      <c r="D8" s="51"/>
    </row>
    <row r="9" spans="1:4" x14ac:dyDescent="0.2">
      <c r="A9" s="13" t="s">
        <v>110</v>
      </c>
      <c r="B9" s="56">
        <v>41016</v>
      </c>
      <c r="C9" s="50"/>
      <c r="D9" s="50"/>
    </row>
    <row r="10" spans="1:4" x14ac:dyDescent="0.2">
      <c r="A10" s="57" t="s">
        <v>107</v>
      </c>
      <c r="B10" s="58"/>
      <c r="C10" s="58"/>
      <c r="D10" s="58"/>
    </row>
    <row r="11" spans="1:4" ht="182.25" customHeight="1" x14ac:dyDescent="0.2">
      <c r="A11" s="49" t="s">
        <v>131</v>
      </c>
      <c r="B11" s="59"/>
      <c r="C11" s="59"/>
      <c r="D11" s="59"/>
    </row>
    <row r="12" spans="1:4" x14ac:dyDescent="0.2">
      <c r="A12" s="14" t="s">
        <v>108</v>
      </c>
      <c r="B12" s="15"/>
      <c r="C12" s="15"/>
      <c r="D12" s="15"/>
    </row>
    <row r="13" spans="1:4" x14ac:dyDescent="0.2">
      <c r="A13" s="52" t="s">
        <v>140</v>
      </c>
      <c r="B13" s="53"/>
      <c r="C13" s="53"/>
      <c r="D13" s="53"/>
    </row>
    <row r="14" spans="1:4" x14ac:dyDescent="0.2">
      <c r="A14" s="53"/>
      <c r="B14" s="53"/>
      <c r="C14" s="53"/>
      <c r="D14" s="53"/>
    </row>
    <row r="15" spans="1:4" x14ac:dyDescent="0.2">
      <c r="A15" s="53"/>
      <c r="B15" s="53"/>
      <c r="C15" s="53"/>
      <c r="D15" s="53"/>
    </row>
    <row r="16" spans="1:4" ht="154.5" customHeight="1" x14ac:dyDescent="0.2">
      <c r="A16" s="53"/>
      <c r="B16" s="53"/>
      <c r="C16" s="53"/>
      <c r="D16" s="53"/>
    </row>
    <row r="17" spans="1:5" s="18" customFormat="1" x14ac:dyDescent="0.2">
      <c r="A17" s="14" t="s">
        <v>47</v>
      </c>
      <c r="B17" s="16" t="s">
        <v>0</v>
      </c>
      <c r="C17" s="16" t="s">
        <v>1</v>
      </c>
      <c r="D17" s="16"/>
      <c r="E17" s="17"/>
    </row>
    <row r="18" spans="1:5" ht="25.5" x14ac:dyDescent="0.2">
      <c r="A18" s="19" t="s">
        <v>48</v>
      </c>
      <c r="B18" s="4">
        <f>'Topic 1 - Openness'!B3</f>
        <v>5</v>
      </c>
      <c r="C18" s="47" t="s">
        <v>3</v>
      </c>
      <c r="D18" s="47"/>
    </row>
    <row r="19" spans="1:5" x14ac:dyDescent="0.2">
      <c r="A19" s="19" t="s">
        <v>49</v>
      </c>
      <c r="B19" s="4">
        <f>'Topic 1 - Openness'!B4</f>
        <v>3</v>
      </c>
      <c r="C19" s="47" t="s">
        <v>4</v>
      </c>
      <c r="D19" s="47"/>
    </row>
    <row r="20" spans="1:5" x14ac:dyDescent="0.2">
      <c r="A20" s="19" t="s">
        <v>50</v>
      </c>
      <c r="B20" s="4">
        <f>'Topic 1 - Openness'!B5</f>
        <v>3</v>
      </c>
      <c r="C20" s="47" t="s">
        <v>5</v>
      </c>
      <c r="D20" s="47"/>
    </row>
    <row r="21" spans="1:5" ht="31.5" customHeight="1" x14ac:dyDescent="0.2">
      <c r="A21" s="19" t="s">
        <v>51</v>
      </c>
      <c r="B21" s="4">
        <f>'Topic 1 - Openness'!B6</f>
        <v>3</v>
      </c>
      <c r="C21" s="47" t="s">
        <v>6</v>
      </c>
      <c r="D21" s="47"/>
    </row>
    <row r="22" spans="1:5" x14ac:dyDescent="0.2">
      <c r="A22" s="54" t="s">
        <v>57</v>
      </c>
      <c r="B22" s="55">
        <f>B18+B19+B20+B21</f>
        <v>14</v>
      </c>
      <c r="C22" s="20"/>
      <c r="D22" s="20"/>
    </row>
    <row r="23" spans="1:5" x14ac:dyDescent="0.2">
      <c r="A23" s="54"/>
      <c r="B23" s="55"/>
      <c r="C23" s="20"/>
      <c r="D23" s="20"/>
    </row>
    <row r="24" spans="1:5" x14ac:dyDescent="0.2">
      <c r="A24" s="13"/>
      <c r="B24" s="4"/>
      <c r="C24" s="4"/>
      <c r="D24" s="4"/>
    </row>
    <row r="25" spans="1:5" s="18" customFormat="1" x14ac:dyDescent="0.2">
      <c r="A25" s="14" t="s">
        <v>52</v>
      </c>
      <c r="B25" s="16" t="s">
        <v>0</v>
      </c>
      <c r="C25" s="16" t="s">
        <v>1</v>
      </c>
      <c r="D25" s="16"/>
      <c r="E25" s="17"/>
    </row>
    <row r="26" spans="1:5" ht="25.5" x14ac:dyDescent="0.2">
      <c r="A26" s="19" t="s">
        <v>53</v>
      </c>
      <c r="B26" s="4">
        <f>'Topic 2 - Analysis'!B4</f>
        <v>2</v>
      </c>
      <c r="C26" s="47" t="s">
        <v>7</v>
      </c>
      <c r="D26" s="47"/>
    </row>
    <row r="27" spans="1:5" ht="38.25" x14ac:dyDescent="0.2">
      <c r="A27" s="19" t="s">
        <v>54</v>
      </c>
      <c r="B27" s="4">
        <f>'Topic 2 - Analysis'!B10</f>
        <v>3</v>
      </c>
      <c r="C27" s="47" t="s">
        <v>8</v>
      </c>
      <c r="D27" s="47"/>
    </row>
    <row r="28" spans="1:5" ht="25.5" x14ac:dyDescent="0.2">
      <c r="A28" s="19" t="s">
        <v>55</v>
      </c>
      <c r="B28" s="4">
        <f>'Topic 2 - Analysis'!B15</f>
        <v>3</v>
      </c>
      <c r="C28" s="47" t="s">
        <v>9</v>
      </c>
      <c r="D28" s="47"/>
    </row>
    <row r="29" spans="1:5" x14ac:dyDescent="0.2">
      <c r="A29" s="19" t="s">
        <v>56</v>
      </c>
      <c r="B29" s="4">
        <f>'Topic 2 - Analysis'!B20</f>
        <v>1</v>
      </c>
      <c r="C29" s="47" t="s">
        <v>10</v>
      </c>
      <c r="D29" s="47"/>
    </row>
    <row r="30" spans="1:5" x14ac:dyDescent="0.2">
      <c r="A30" s="54" t="s">
        <v>58</v>
      </c>
      <c r="B30" s="55">
        <f>B26+B27+B28+B29</f>
        <v>9</v>
      </c>
      <c r="C30" s="20"/>
      <c r="D30" s="20"/>
    </row>
    <row r="31" spans="1:5" x14ac:dyDescent="0.2">
      <c r="A31" s="54"/>
      <c r="B31" s="55"/>
      <c r="C31" s="20"/>
      <c r="D31" s="20"/>
    </row>
    <row r="32" spans="1:5" x14ac:dyDescent="0.2">
      <c r="A32" s="13"/>
      <c r="B32" s="4"/>
      <c r="C32" s="4"/>
      <c r="D32" s="4"/>
    </row>
    <row r="33" spans="1:5" s="18" customFormat="1" x14ac:dyDescent="0.2">
      <c r="A33" s="14" t="s">
        <v>59</v>
      </c>
      <c r="B33" s="16" t="s">
        <v>0</v>
      </c>
      <c r="C33" s="16" t="s">
        <v>1</v>
      </c>
      <c r="D33" s="16"/>
      <c r="E33" s="17"/>
    </row>
    <row r="34" spans="1:5" ht="25.5" x14ac:dyDescent="0.2">
      <c r="A34" s="19" t="s">
        <v>60</v>
      </c>
      <c r="B34" s="4">
        <f>'Topic 3 - Use'!B3</f>
        <v>1</v>
      </c>
      <c r="C34" s="47" t="s">
        <v>11</v>
      </c>
      <c r="D34" s="47"/>
    </row>
    <row r="35" spans="1:5" s="7" customFormat="1" ht="25.5" x14ac:dyDescent="0.2">
      <c r="A35" s="19" t="s">
        <v>61</v>
      </c>
      <c r="B35" s="4">
        <f>'Topic 3 - Use'!B4</f>
        <v>2</v>
      </c>
      <c r="C35" s="47" t="s">
        <v>12</v>
      </c>
      <c r="D35" s="47"/>
    </row>
    <row r="36" spans="1:5" s="7" customFormat="1" ht="25.5" x14ac:dyDescent="0.2">
      <c r="A36" s="19" t="s">
        <v>62</v>
      </c>
      <c r="B36" s="4">
        <f>'Topic 3 - Use'!B5</f>
        <v>1</v>
      </c>
      <c r="C36" s="47" t="s">
        <v>13</v>
      </c>
      <c r="D36" s="47"/>
    </row>
    <row r="37" spans="1:5" s="7" customFormat="1" ht="38.25" x14ac:dyDescent="0.2">
      <c r="A37" s="19" t="s">
        <v>63</v>
      </c>
      <c r="B37" s="4">
        <f>'Topic 3 - Use'!B6</f>
        <v>1</v>
      </c>
      <c r="C37" s="47" t="s">
        <v>14</v>
      </c>
      <c r="D37" s="47"/>
    </row>
    <row r="38" spans="1:5" s="7" customFormat="1" ht="15.75" customHeight="1" x14ac:dyDescent="0.2">
      <c r="A38" s="54" t="s">
        <v>64</v>
      </c>
      <c r="B38" s="55">
        <f>B34+B35+B36+B37</f>
        <v>5</v>
      </c>
      <c r="C38" s="20"/>
      <c r="D38" s="20"/>
    </row>
    <row r="39" spans="1:5" s="7" customFormat="1" x14ac:dyDescent="0.2">
      <c r="A39" s="54"/>
      <c r="B39" s="55"/>
      <c r="C39" s="20"/>
      <c r="D39" s="20"/>
    </row>
    <row r="41" spans="1:5" s="7" customFormat="1" x14ac:dyDescent="0.2">
      <c r="A41" s="14" t="s">
        <v>105</v>
      </c>
      <c r="B41" s="21">
        <f>SUM(B22,B30,B38)</f>
        <v>28</v>
      </c>
      <c r="C41" s="22"/>
      <c r="D41" s="22"/>
    </row>
  </sheetData>
  <mergeCells count="27">
    <mergeCell ref="A38:A39"/>
    <mergeCell ref="B38:B39"/>
    <mergeCell ref="B30:B31"/>
    <mergeCell ref="C37:D37"/>
    <mergeCell ref="C35:D35"/>
    <mergeCell ref="C36:D36"/>
    <mergeCell ref="C34:D34"/>
    <mergeCell ref="C27:D27"/>
    <mergeCell ref="A1:D1"/>
    <mergeCell ref="A5:D5"/>
    <mergeCell ref="A6:D6"/>
    <mergeCell ref="B8:D8"/>
    <mergeCell ref="A13:D16"/>
    <mergeCell ref="A22:A23"/>
    <mergeCell ref="B7:C7"/>
    <mergeCell ref="B9:D9"/>
    <mergeCell ref="A10:D10"/>
    <mergeCell ref="A11:D11"/>
    <mergeCell ref="B22:B23"/>
    <mergeCell ref="C18:D18"/>
    <mergeCell ref="A30:A31"/>
    <mergeCell ref="C28:D28"/>
    <mergeCell ref="C19:D19"/>
    <mergeCell ref="C20:D20"/>
    <mergeCell ref="C21:D21"/>
    <mergeCell ref="C26:D26"/>
    <mergeCell ref="C29:D29"/>
  </mergeCells>
  <phoneticPr fontId="2" type="noConversion"/>
  <hyperlinks>
    <hyperlink ref="C18:D18" location="'Topic 1 - Openness'!D3" display="1A"/>
    <hyperlink ref="C19:D19" location="'Topic 1 - Openness'!D4" display="1B"/>
    <hyperlink ref="C20:D20" location="'Topic 1 - Openness'!D5" display="1C"/>
    <hyperlink ref="C21:D21" location="'Topic 1 - Openness'!D6" display="1D"/>
    <hyperlink ref="C26:D26" location="'Topic 2 - Analysis'!D5" display="2A"/>
    <hyperlink ref="C27:D27" location="'Topic 2 - Analysis'!D11" display="2B"/>
    <hyperlink ref="C28:D28" location="'Topic 2 - Analysis'!D16" display="2C"/>
    <hyperlink ref="C29:D29" location="'Topic 2 - Analysis'!D21" display="2D"/>
    <hyperlink ref="C34:D34" location="'Topic 3 - Use'!D3" display="3A"/>
    <hyperlink ref="C35:D35" location="'Topic 3 - Use'!D4" display="3B"/>
    <hyperlink ref="C36:D36" location="'Topic 3 - Use'!D5" display="3C"/>
    <hyperlink ref="C37:D37" location="'Topic 3 - Use'!D6" display="3D"/>
  </hyperlinks>
  <pageMargins left="0.75" right="0.75" top="1" bottom="1" header="0.5" footer="0.5"/>
  <pageSetup orientation="portrait"/>
  <headerFooter alignWithMargins="0"/>
  <rowBreaks count="1" manualBreakCount="1">
    <brk id="35"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zoomScalePageLayoutView="200" workbookViewId="0">
      <selection activeCell="E2" sqref="E2"/>
    </sheetView>
  </sheetViews>
  <sheetFormatPr defaultColWidth="8.85546875" defaultRowHeight="12.75" x14ac:dyDescent="0.2"/>
  <cols>
    <col min="1" max="1" width="29.140625" style="2" customWidth="1"/>
    <col min="2" max="2" width="5.85546875" style="36" customWidth="1"/>
    <col min="3" max="3" width="9.28515625" style="36" customWidth="1"/>
    <col min="4" max="4" width="31.42578125" style="5" customWidth="1"/>
    <col min="5" max="16384" width="8.85546875" style="2"/>
  </cols>
  <sheetData>
    <row r="1" spans="1:4" ht="15.75" x14ac:dyDescent="0.25">
      <c r="A1" s="60" t="s">
        <v>47</v>
      </c>
      <c r="B1" s="61"/>
      <c r="C1" s="61"/>
      <c r="D1" s="62"/>
    </row>
    <row r="2" spans="1:4" x14ac:dyDescent="0.2">
      <c r="A2" s="30" t="s">
        <v>103</v>
      </c>
      <c r="B2" s="31" t="s">
        <v>0</v>
      </c>
      <c r="C2" s="31" t="s">
        <v>30</v>
      </c>
      <c r="D2" s="32" t="s">
        <v>2</v>
      </c>
    </row>
    <row r="3" spans="1:4" ht="60" x14ac:dyDescent="0.2">
      <c r="A3" s="33" t="s">
        <v>101</v>
      </c>
      <c r="B3" s="34">
        <v>5</v>
      </c>
      <c r="C3" s="3">
        <v>1</v>
      </c>
      <c r="D3" s="46" t="s">
        <v>138</v>
      </c>
    </row>
    <row r="4" spans="1:4" ht="63.75" x14ac:dyDescent="0.2">
      <c r="A4" s="33" t="s">
        <v>49</v>
      </c>
      <c r="B4" s="34">
        <v>3</v>
      </c>
      <c r="C4" s="3">
        <v>2</v>
      </c>
      <c r="D4" s="35" t="s">
        <v>115</v>
      </c>
    </row>
    <row r="5" spans="1:4" ht="127.5" x14ac:dyDescent="0.2">
      <c r="A5" s="33" t="s">
        <v>50</v>
      </c>
      <c r="B5" s="34">
        <v>3</v>
      </c>
      <c r="C5" s="3">
        <v>3</v>
      </c>
      <c r="D5" s="45" t="s">
        <v>117</v>
      </c>
    </row>
    <row r="6" spans="1:4" ht="102" x14ac:dyDescent="0.2">
      <c r="A6" s="33" t="s">
        <v>102</v>
      </c>
      <c r="B6" s="34">
        <v>3</v>
      </c>
      <c r="C6" s="3">
        <v>4</v>
      </c>
      <c r="D6" s="35" t="s">
        <v>142</v>
      </c>
    </row>
  </sheetData>
  <mergeCells count="1">
    <mergeCell ref="A1:D1"/>
  </mergeCells>
  <phoneticPr fontId="2" type="noConversion"/>
  <pageMargins left="0.75" right="0.75" top="1" bottom="1" header="0.5" footer="0.5"/>
  <pageSetup orientation="portrait"/>
  <headerFooter alignWithMargins="0"/>
  <rowBreaks count="1" manualBreakCount="1">
    <brk id="5"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zoomScalePageLayoutView="200" workbookViewId="0">
      <selection activeCell="D28" sqref="D28"/>
    </sheetView>
  </sheetViews>
  <sheetFormatPr defaultColWidth="8.85546875" defaultRowHeight="12.75" x14ac:dyDescent="0.2"/>
  <cols>
    <col min="1" max="1" width="29" style="5" customWidth="1"/>
    <col min="2" max="2" width="7.140625" style="36" customWidth="1"/>
    <col min="3" max="3" width="9.28515625" style="2" customWidth="1"/>
    <col min="4" max="4" width="41.7109375" style="5" customWidth="1"/>
    <col min="5" max="16384" width="8.85546875" style="2"/>
  </cols>
  <sheetData>
    <row r="1" spans="1:4" ht="14.25" customHeight="1" x14ac:dyDescent="0.25">
      <c r="A1" s="63" t="s">
        <v>52</v>
      </c>
      <c r="B1" s="63"/>
      <c r="C1" s="63"/>
      <c r="D1" s="63"/>
    </row>
    <row r="2" spans="1:4" x14ac:dyDescent="0.2">
      <c r="A2" s="30"/>
      <c r="B2" s="31" t="s">
        <v>0</v>
      </c>
      <c r="C2" s="31" t="s">
        <v>30</v>
      </c>
      <c r="D2" s="32" t="s">
        <v>2</v>
      </c>
    </row>
    <row r="3" spans="1:4" x14ac:dyDescent="0.2">
      <c r="A3" s="35"/>
      <c r="B3" s="37"/>
      <c r="C3" s="37"/>
      <c r="D3" s="38"/>
    </row>
    <row r="4" spans="1:4" ht="90" x14ac:dyDescent="0.2">
      <c r="A4" s="39" t="s">
        <v>97</v>
      </c>
      <c r="B4" s="40">
        <f>ROUND(AVERAGE(B5:B9),0)</f>
        <v>2</v>
      </c>
      <c r="C4" s="41"/>
      <c r="D4" s="42"/>
    </row>
    <row r="5" spans="1:4" ht="89.25" x14ac:dyDescent="0.2">
      <c r="A5" s="34" t="s">
        <v>15</v>
      </c>
      <c r="B5" s="3">
        <v>3</v>
      </c>
      <c r="C5" s="43" t="s">
        <v>67</v>
      </c>
      <c r="D5" s="45" t="s">
        <v>118</v>
      </c>
    </row>
    <row r="6" spans="1:4" ht="102" x14ac:dyDescent="0.2">
      <c r="A6" s="34" t="s">
        <v>16</v>
      </c>
      <c r="B6" s="3">
        <v>3</v>
      </c>
      <c r="C6" s="43" t="s">
        <v>68</v>
      </c>
      <c r="D6" s="35" t="s">
        <v>143</v>
      </c>
    </row>
    <row r="7" spans="1:4" ht="76.5" x14ac:dyDescent="0.2">
      <c r="A7" s="34" t="s">
        <v>17</v>
      </c>
      <c r="B7" s="3">
        <v>3</v>
      </c>
      <c r="C7" s="43" t="s">
        <v>69</v>
      </c>
      <c r="D7" s="45" t="s">
        <v>119</v>
      </c>
    </row>
    <row r="8" spans="1:4" ht="76.5" x14ac:dyDescent="0.2">
      <c r="A8" s="34" t="s">
        <v>18</v>
      </c>
      <c r="B8" s="3">
        <v>2</v>
      </c>
      <c r="C8" s="43" t="s">
        <v>70</v>
      </c>
      <c r="D8" s="45" t="s">
        <v>132</v>
      </c>
    </row>
    <row r="9" spans="1:4" ht="127.5" x14ac:dyDescent="0.2">
      <c r="A9" s="34" t="s">
        <v>36</v>
      </c>
      <c r="B9" s="3">
        <v>1</v>
      </c>
      <c r="C9" s="43" t="s">
        <v>71</v>
      </c>
      <c r="D9" s="35" t="s">
        <v>144</v>
      </c>
    </row>
    <row r="10" spans="1:4" ht="105" x14ac:dyDescent="0.2">
      <c r="A10" s="39" t="s">
        <v>54</v>
      </c>
      <c r="B10" s="40">
        <f>ROUND(AVERAGE(B11:B14),0)</f>
        <v>3</v>
      </c>
      <c r="C10" s="41"/>
      <c r="D10" s="42"/>
    </row>
    <row r="11" spans="1:4" ht="153" x14ac:dyDescent="0.2">
      <c r="A11" s="34" t="s">
        <v>19</v>
      </c>
      <c r="B11" s="3">
        <v>4</v>
      </c>
      <c r="C11" s="43" t="s">
        <v>72</v>
      </c>
      <c r="D11" s="45" t="s">
        <v>120</v>
      </c>
    </row>
    <row r="12" spans="1:4" ht="114.75" x14ac:dyDescent="0.2">
      <c r="A12" s="34" t="s">
        <v>20</v>
      </c>
      <c r="B12" s="3">
        <v>3</v>
      </c>
      <c r="C12" s="43" t="s">
        <v>73</v>
      </c>
      <c r="D12" s="45" t="s">
        <v>121</v>
      </c>
    </row>
    <row r="13" spans="1:4" ht="63.75" x14ac:dyDescent="0.2">
      <c r="A13" s="34" t="s">
        <v>18</v>
      </c>
      <c r="B13" s="3">
        <v>2</v>
      </c>
      <c r="C13" s="43" t="s">
        <v>74</v>
      </c>
      <c r="D13" s="45" t="s">
        <v>122</v>
      </c>
    </row>
    <row r="14" spans="1:4" ht="153" x14ac:dyDescent="0.2">
      <c r="A14" s="34" t="s">
        <v>37</v>
      </c>
      <c r="B14" s="3">
        <v>1</v>
      </c>
      <c r="C14" s="43" t="s">
        <v>75</v>
      </c>
      <c r="D14" s="45" t="s">
        <v>133</v>
      </c>
    </row>
    <row r="15" spans="1:4" s="44" customFormat="1" ht="60" x14ac:dyDescent="0.2">
      <c r="A15" s="39" t="s">
        <v>55</v>
      </c>
      <c r="B15" s="40">
        <f>ROUND(AVERAGE(B16:B19),0)</f>
        <v>3</v>
      </c>
      <c r="C15" s="41"/>
      <c r="D15" s="42"/>
    </row>
    <row r="16" spans="1:4" ht="89.25" x14ac:dyDescent="0.2">
      <c r="A16" s="34" t="s">
        <v>43</v>
      </c>
      <c r="B16" s="3">
        <v>4</v>
      </c>
      <c r="C16" s="43" t="s">
        <v>76</v>
      </c>
      <c r="D16" s="45" t="s">
        <v>123</v>
      </c>
    </row>
    <row r="17" spans="1:4" ht="195" x14ac:dyDescent="0.2">
      <c r="A17" s="34" t="s">
        <v>44</v>
      </c>
      <c r="B17" s="3">
        <v>2</v>
      </c>
      <c r="C17" s="43" t="s">
        <v>77</v>
      </c>
      <c r="D17" s="45" t="s">
        <v>124</v>
      </c>
    </row>
    <row r="18" spans="1:4" ht="60" x14ac:dyDescent="0.2">
      <c r="A18" s="34" t="s">
        <v>21</v>
      </c>
      <c r="B18" s="3">
        <v>3</v>
      </c>
      <c r="C18" s="43" t="s">
        <v>78</v>
      </c>
      <c r="D18" s="45" t="s">
        <v>125</v>
      </c>
    </row>
    <row r="19" spans="1:4" ht="105" x14ac:dyDescent="0.2">
      <c r="A19" s="34" t="s">
        <v>22</v>
      </c>
      <c r="B19" s="3">
        <v>3</v>
      </c>
      <c r="C19" s="43" t="s">
        <v>79</v>
      </c>
      <c r="D19" s="45" t="s">
        <v>134</v>
      </c>
    </row>
    <row r="20" spans="1:4" ht="45" x14ac:dyDescent="0.2">
      <c r="A20" s="39" t="s">
        <v>56</v>
      </c>
      <c r="B20" s="40">
        <f>ROUND(AVERAGE(B21:B29),0)</f>
        <v>1</v>
      </c>
      <c r="C20" s="41"/>
      <c r="D20" s="42"/>
    </row>
    <row r="21" spans="1:4" ht="60" x14ac:dyDescent="0.2">
      <c r="A21" s="34" t="s">
        <v>45</v>
      </c>
      <c r="B21" s="3">
        <v>1</v>
      </c>
      <c r="C21" s="43" t="s">
        <v>80</v>
      </c>
      <c r="D21" s="45" t="s">
        <v>139</v>
      </c>
    </row>
    <row r="22" spans="1:4" ht="60" x14ac:dyDescent="0.2">
      <c r="A22" s="34" t="s">
        <v>23</v>
      </c>
      <c r="B22" s="3">
        <v>3</v>
      </c>
      <c r="C22" s="43" t="s">
        <v>81</v>
      </c>
      <c r="D22" s="35" t="s">
        <v>116</v>
      </c>
    </row>
    <row r="23" spans="1:4" ht="60" x14ac:dyDescent="0.2">
      <c r="A23" s="34" t="s">
        <v>24</v>
      </c>
      <c r="B23" s="3">
        <v>0</v>
      </c>
      <c r="C23" s="43" t="s">
        <v>82</v>
      </c>
      <c r="D23" s="45" t="s">
        <v>126</v>
      </c>
    </row>
    <row r="24" spans="1:4" ht="90" x14ac:dyDescent="0.2">
      <c r="A24" s="34" t="s">
        <v>25</v>
      </c>
      <c r="B24" s="3">
        <v>0</v>
      </c>
      <c r="C24" s="43" t="s">
        <v>83</v>
      </c>
      <c r="D24" s="35" t="s">
        <v>114</v>
      </c>
    </row>
    <row r="25" spans="1:4" ht="75" x14ac:dyDescent="0.2">
      <c r="A25" s="34" t="s">
        <v>26</v>
      </c>
      <c r="B25" s="3">
        <v>0</v>
      </c>
      <c r="C25" s="43" t="s">
        <v>84</v>
      </c>
      <c r="D25" s="45" t="s">
        <v>127</v>
      </c>
    </row>
    <row r="26" spans="1:4" ht="51" x14ac:dyDescent="0.2">
      <c r="A26" s="34" t="s">
        <v>46</v>
      </c>
      <c r="B26" s="3">
        <v>2</v>
      </c>
      <c r="C26" s="43" t="s">
        <v>85</v>
      </c>
      <c r="D26" s="45" t="s">
        <v>135</v>
      </c>
    </row>
    <row r="27" spans="1:4" ht="60" x14ac:dyDescent="0.2">
      <c r="A27" s="34" t="s">
        <v>27</v>
      </c>
      <c r="B27" s="3">
        <v>0</v>
      </c>
      <c r="C27" s="43" t="s">
        <v>86</v>
      </c>
      <c r="D27" s="45" t="s">
        <v>128</v>
      </c>
    </row>
    <row r="28" spans="1:4" ht="60" x14ac:dyDescent="0.2">
      <c r="A28" s="34" t="s">
        <v>28</v>
      </c>
      <c r="B28" s="3">
        <v>1</v>
      </c>
      <c r="C28" s="43" t="s">
        <v>87</v>
      </c>
      <c r="D28" s="45" t="s">
        <v>129</v>
      </c>
    </row>
    <row r="29" spans="1:4" ht="89.25" x14ac:dyDescent="0.2">
      <c r="A29" s="34" t="s">
        <v>29</v>
      </c>
      <c r="B29" s="3">
        <v>3</v>
      </c>
      <c r="C29" s="43" t="s">
        <v>88</v>
      </c>
      <c r="D29" s="45" t="s">
        <v>130</v>
      </c>
    </row>
  </sheetData>
  <mergeCells count="1">
    <mergeCell ref="A1:D1"/>
  </mergeCells>
  <phoneticPr fontId="2" type="noConversion"/>
  <pageMargins left="0.75" right="0.75" top="1" bottom="1" header="0.5" footer="0.5"/>
  <pageSetup orientation="portrait"/>
  <headerFooter alignWithMargins="0"/>
  <rowBreaks count="3" manualBreakCount="3">
    <brk id="9" max="16383" man="1"/>
    <brk id="12" max="16383" man="1"/>
    <brk id="21"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zoomScalePageLayoutView="200" workbookViewId="0">
      <selection activeCell="E3" sqref="E3"/>
    </sheetView>
  </sheetViews>
  <sheetFormatPr defaultColWidth="8.85546875" defaultRowHeight="12.75" x14ac:dyDescent="0.2"/>
  <cols>
    <col min="1" max="1" width="28.7109375" style="2" customWidth="1"/>
    <col min="2" max="2" width="5.85546875" style="2" customWidth="1"/>
    <col min="3" max="3" width="9.28515625" style="2" customWidth="1"/>
    <col min="4" max="4" width="40.28515625" style="5" customWidth="1"/>
    <col min="5" max="16384" width="8.85546875" style="2"/>
  </cols>
  <sheetData>
    <row r="1" spans="1:4" ht="15.75" x14ac:dyDescent="0.25">
      <c r="A1" s="60" t="s">
        <v>59</v>
      </c>
      <c r="B1" s="61"/>
      <c r="C1" s="61"/>
      <c r="D1" s="62"/>
    </row>
    <row r="2" spans="1:4" x14ac:dyDescent="0.2">
      <c r="A2" s="30" t="s">
        <v>103</v>
      </c>
      <c r="B2" s="31" t="s">
        <v>0</v>
      </c>
      <c r="C2" s="31" t="s">
        <v>30</v>
      </c>
      <c r="D2" s="32" t="s">
        <v>2</v>
      </c>
    </row>
    <row r="3" spans="1:4" ht="60" x14ac:dyDescent="0.2">
      <c r="A3" s="33" t="s">
        <v>98</v>
      </c>
      <c r="B3" s="34">
        <v>1</v>
      </c>
      <c r="C3" s="3">
        <v>9</v>
      </c>
      <c r="D3" s="45" t="s">
        <v>137</v>
      </c>
    </row>
    <row r="4" spans="1:4" ht="63.75" x14ac:dyDescent="0.2">
      <c r="A4" s="33" t="s">
        <v>61</v>
      </c>
      <c r="B4" s="34">
        <v>2</v>
      </c>
      <c r="C4" s="3">
        <v>10</v>
      </c>
      <c r="D4" s="45" t="s">
        <v>136</v>
      </c>
    </row>
    <row r="5" spans="1:4" ht="76.5" x14ac:dyDescent="0.2">
      <c r="A5" s="33" t="s">
        <v>99</v>
      </c>
      <c r="B5" s="34">
        <v>1</v>
      </c>
      <c r="C5" s="3">
        <v>11</v>
      </c>
      <c r="D5" s="35" t="s">
        <v>145</v>
      </c>
    </row>
    <row r="6" spans="1:4" ht="90" x14ac:dyDescent="0.2">
      <c r="A6" s="33" t="s">
        <v>100</v>
      </c>
      <c r="B6" s="34">
        <v>1</v>
      </c>
      <c r="C6" s="3">
        <v>12</v>
      </c>
      <c r="D6" s="45" t="s">
        <v>141</v>
      </c>
    </row>
  </sheetData>
  <mergeCells count="1">
    <mergeCell ref="A1:D1"/>
  </mergeCells>
  <phoneticPr fontId="2"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workbookViewId="0"/>
  </sheetViews>
  <sheetFormatPr defaultColWidth="8.85546875" defaultRowHeight="12.75" x14ac:dyDescent="0.2"/>
  <cols>
    <col min="1" max="1" width="10.42578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x14ac:dyDescent="0.25">
      <c r="A1" s="18" t="s">
        <v>38</v>
      </c>
      <c r="B1" s="18" t="s">
        <v>32</v>
      </c>
      <c r="C1" s="18" t="s">
        <v>39</v>
      </c>
      <c r="D1" s="1" t="s">
        <v>40</v>
      </c>
      <c r="E1" s="1" t="s">
        <v>42</v>
      </c>
      <c r="F1" s="1" t="s">
        <v>65</v>
      </c>
      <c r="G1" s="1" t="s">
        <v>47</v>
      </c>
      <c r="H1" s="1" t="s">
        <v>52</v>
      </c>
      <c r="I1" s="1" t="s">
        <v>66</v>
      </c>
      <c r="J1" s="1" t="s">
        <v>59</v>
      </c>
      <c r="K1" s="1">
        <v>1</v>
      </c>
      <c r="L1" s="1">
        <v>2</v>
      </c>
      <c r="M1" s="1">
        <v>3</v>
      </c>
      <c r="N1" s="1">
        <v>4</v>
      </c>
      <c r="O1" s="1" t="s">
        <v>89</v>
      </c>
      <c r="P1" s="1" t="s">
        <v>67</v>
      </c>
      <c r="Q1" s="1" t="s">
        <v>68</v>
      </c>
      <c r="R1" s="1" t="s">
        <v>69</v>
      </c>
      <c r="S1" s="1" t="s">
        <v>70</v>
      </c>
      <c r="T1" s="1" t="s">
        <v>71</v>
      </c>
      <c r="U1" s="1" t="s">
        <v>90</v>
      </c>
      <c r="V1" s="1" t="s">
        <v>72</v>
      </c>
      <c r="W1" s="1" t="s">
        <v>73</v>
      </c>
      <c r="X1" s="1" t="s">
        <v>74</v>
      </c>
      <c r="Y1" s="1" t="s">
        <v>75</v>
      </c>
      <c r="Z1" s="1" t="s">
        <v>91</v>
      </c>
      <c r="AA1" s="1" t="s">
        <v>76</v>
      </c>
      <c r="AB1" s="1" t="s">
        <v>77</v>
      </c>
      <c r="AC1" s="1" t="s">
        <v>78</v>
      </c>
      <c r="AD1" s="1" t="s">
        <v>79</v>
      </c>
      <c r="AE1" s="1" t="s">
        <v>92</v>
      </c>
      <c r="AF1" s="23" t="s">
        <v>80</v>
      </c>
      <c r="AG1" s="23" t="s">
        <v>81</v>
      </c>
      <c r="AH1" s="23" t="s">
        <v>82</v>
      </c>
      <c r="AI1" s="23" t="s">
        <v>83</v>
      </c>
      <c r="AJ1" s="23" t="s">
        <v>84</v>
      </c>
      <c r="AK1" s="23" t="s">
        <v>85</v>
      </c>
      <c r="AL1" s="23" t="s">
        <v>86</v>
      </c>
      <c r="AM1" s="23" t="s">
        <v>87</v>
      </c>
      <c r="AN1" s="24" t="s">
        <v>88</v>
      </c>
      <c r="AO1" s="25" t="s">
        <v>93</v>
      </c>
      <c r="AP1" s="25" t="s">
        <v>94</v>
      </c>
      <c r="AQ1" s="25" t="s">
        <v>95</v>
      </c>
      <c r="AR1" s="25" t="s">
        <v>96</v>
      </c>
    </row>
    <row r="2" spans="1:44" x14ac:dyDescent="0.2">
      <c r="A2" s="26" t="str">
        <f>Scoring!A5</f>
        <v xml:space="preserve">Migratory Bird Hunting; Proposed 2012–13 Migratory Game Bird Hunting Regulations (Preliminary) With
Requests for Indian Tribal Proposals and Requests for 2014 Spring and Summer Migratory Bird Subsistence
Harvest Proposals in Alaska </v>
      </c>
      <c r="B2" s="26" t="str">
        <f>Scoring!A7</f>
        <v>1018–AX97</v>
      </c>
      <c r="C2" s="27" t="str">
        <f>Scoring!A3</f>
        <v>DEPARTMENT OF THE INTERIOR</v>
      </c>
      <c r="D2" s="6">
        <f>Scoring!B9</f>
        <v>41016</v>
      </c>
      <c r="E2" s="6" t="str">
        <f>Scoring!D7</f>
        <v>yes</v>
      </c>
      <c r="F2">
        <f>G2+H2+J2</f>
        <v>28</v>
      </c>
      <c r="G2">
        <f>SUM(K2:N2)</f>
        <v>14</v>
      </c>
      <c r="H2">
        <f>O2+U2+Z2+AE2</f>
        <v>9</v>
      </c>
      <c r="I2">
        <f>G2+H2</f>
        <v>23</v>
      </c>
      <c r="J2">
        <f>SUM(AO2:AR2)</f>
        <v>5</v>
      </c>
      <c r="K2">
        <f>'Topic 1 - Openness'!B3</f>
        <v>5</v>
      </c>
      <c r="L2">
        <f>'Topic 1 - Openness'!B4</f>
        <v>3</v>
      </c>
      <c r="M2">
        <f>'Topic 1 - Openness'!B5</f>
        <v>3</v>
      </c>
      <c r="N2">
        <f>'Topic 1 - Openness'!B6</f>
        <v>3</v>
      </c>
      <c r="O2">
        <f>'Topic 2 - Analysis'!B4</f>
        <v>2</v>
      </c>
      <c r="P2">
        <f>'Topic 2 - Analysis'!B5</f>
        <v>3</v>
      </c>
      <c r="Q2">
        <f>'Topic 2 - Analysis'!B6</f>
        <v>3</v>
      </c>
      <c r="R2">
        <f>'Topic 2 - Analysis'!B7</f>
        <v>3</v>
      </c>
      <c r="S2">
        <f>'Topic 2 - Analysis'!B8</f>
        <v>2</v>
      </c>
      <c r="T2">
        <f>'Topic 2 - Analysis'!B9</f>
        <v>1</v>
      </c>
      <c r="U2">
        <f>'Topic 2 - Analysis'!B10</f>
        <v>3</v>
      </c>
      <c r="V2">
        <f>'Topic 2 - Analysis'!B11</f>
        <v>4</v>
      </c>
      <c r="W2">
        <f>'Topic 2 - Analysis'!B12</f>
        <v>3</v>
      </c>
      <c r="X2">
        <f>'Topic 2 - Analysis'!B13</f>
        <v>2</v>
      </c>
      <c r="Y2">
        <f>'Topic 2 - Analysis'!B14</f>
        <v>1</v>
      </c>
      <c r="Z2">
        <f>'Topic 2 - Analysis'!B15</f>
        <v>3</v>
      </c>
      <c r="AA2">
        <f>'Topic 2 - Analysis'!B16</f>
        <v>4</v>
      </c>
      <c r="AB2">
        <f>'Topic 2 - Analysis'!B17</f>
        <v>2</v>
      </c>
      <c r="AC2">
        <f>'Topic 2 - Analysis'!B18</f>
        <v>3</v>
      </c>
      <c r="AD2">
        <f>'Topic 2 - Analysis'!B19</f>
        <v>3</v>
      </c>
      <c r="AE2">
        <f>'Topic 2 - Analysis'!B20</f>
        <v>1</v>
      </c>
      <c r="AF2">
        <f>'Topic 2 - Analysis'!B21</f>
        <v>1</v>
      </c>
      <c r="AG2">
        <f>'Topic 2 - Analysis'!B22</f>
        <v>3</v>
      </c>
      <c r="AH2">
        <f>'Topic 2 - Analysis'!B23</f>
        <v>0</v>
      </c>
      <c r="AI2">
        <f>'Topic 2 - Analysis'!B24</f>
        <v>0</v>
      </c>
      <c r="AJ2">
        <f>'Topic 2 - Analysis'!B25</f>
        <v>0</v>
      </c>
      <c r="AK2">
        <f>'Topic 2 - Analysis'!B26</f>
        <v>2</v>
      </c>
      <c r="AL2">
        <f>'Topic 2 - Analysis'!B27</f>
        <v>0</v>
      </c>
      <c r="AM2">
        <f>'Topic 2 - Analysis'!B28</f>
        <v>1</v>
      </c>
      <c r="AN2">
        <f>'Topic 2 - Analysis'!B29</f>
        <v>3</v>
      </c>
      <c r="AO2">
        <f>'Topic 3 - Use'!B3</f>
        <v>1</v>
      </c>
      <c r="AP2">
        <f>'Topic 3 - Use'!B4</f>
        <v>2</v>
      </c>
      <c r="AQ2">
        <f>'Topic 3 - Use'!B5</f>
        <v>1</v>
      </c>
      <c r="AR2">
        <f>'Topic 3 - Use'!B6</f>
        <v>1</v>
      </c>
    </row>
    <row r="3" spans="1:44" x14ac:dyDescent="0.2">
      <c r="A3" s="26"/>
      <c r="B3" s="26"/>
      <c r="C3" s="27"/>
    </row>
    <row r="4" spans="1:44" x14ac:dyDescent="0.2">
      <c r="A4" s="26"/>
      <c r="B4" s="26"/>
      <c r="C4" s="27"/>
    </row>
    <row r="5" spans="1:44" x14ac:dyDescent="0.2">
      <c r="A5" s="26"/>
      <c r="B5" s="26"/>
      <c r="C5" s="27"/>
    </row>
    <row r="6" spans="1:44" x14ac:dyDescent="0.2">
      <c r="A6" s="18"/>
      <c r="B6" s="18"/>
      <c r="C6" s="28"/>
    </row>
    <row r="7" spans="1:44" x14ac:dyDescent="0.2">
      <c r="A7" s="26"/>
      <c r="B7" s="26"/>
      <c r="C7" s="27"/>
    </row>
    <row r="8" spans="1:44" x14ac:dyDescent="0.2">
      <c r="A8" s="26"/>
      <c r="B8" s="26"/>
      <c r="C8" s="27"/>
    </row>
    <row r="9" spans="1:44" x14ac:dyDescent="0.2">
      <c r="A9" s="26"/>
      <c r="B9" s="26"/>
      <c r="C9" s="27"/>
    </row>
    <row r="10" spans="1:44" x14ac:dyDescent="0.2">
      <c r="A10" s="26"/>
      <c r="B10" s="26"/>
      <c r="C10" s="27"/>
    </row>
    <row r="11" spans="1:44" x14ac:dyDescent="0.2">
      <c r="A11" s="18"/>
      <c r="B11" s="18"/>
      <c r="C11" s="28"/>
    </row>
    <row r="12" spans="1:44" x14ac:dyDescent="0.2">
      <c r="A12" s="26"/>
      <c r="B12" s="26"/>
      <c r="C12" s="27"/>
    </row>
    <row r="13" spans="1:44" x14ac:dyDescent="0.2">
      <c r="A13" s="26"/>
      <c r="B13" s="26"/>
      <c r="C13" s="27"/>
    </row>
    <row r="14" spans="1:44" x14ac:dyDescent="0.2">
      <c r="A14" s="26"/>
      <c r="B14" s="26"/>
      <c r="C14" s="27"/>
    </row>
    <row r="15" spans="1:44" x14ac:dyDescent="0.2">
      <c r="A15" s="26"/>
      <c r="B15" s="26"/>
      <c r="C15" s="27"/>
    </row>
    <row r="16" spans="1:44" x14ac:dyDescent="0.2">
      <c r="A16" s="18"/>
      <c r="B16" s="18"/>
      <c r="C16" s="28"/>
    </row>
    <row r="17" spans="1:4" x14ac:dyDescent="0.2">
      <c r="A17" s="26"/>
      <c r="B17" s="26"/>
      <c r="C17" s="27"/>
    </row>
    <row r="18" spans="1:4" x14ac:dyDescent="0.2">
      <c r="A18" s="18"/>
      <c r="B18" s="18"/>
      <c r="C18" s="28"/>
      <c r="D18" s="29"/>
    </row>
  </sheetData>
  <phoneticPr fontId="2"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2013-01-07T16:58:19Z</cp:lastPrinted>
  <dcterms:created xsi:type="dcterms:W3CDTF">2008-12-10T20:39:38Z</dcterms:created>
  <dcterms:modified xsi:type="dcterms:W3CDTF">2013-01-08T18:18:57Z</dcterms:modified>
</cp:coreProperties>
</file>