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9020" yWindow="90" windowWidth="15480" windowHeight="8355" tabRatio="757"/>
  </bookViews>
  <sheets>
    <sheet name="Scoring" sheetId="1" r:id="rId1"/>
    <sheet name="Topic 1 - Openness" sheetId="2" r:id="rId2"/>
    <sheet name="Topic 2 - Analysis" sheetId="3" r:id="rId3"/>
    <sheet name="Topic 3 - Use" sheetId="4" r:id="rId4"/>
    <sheet name="Scoring Summary" sheetId="5" r:id="rId5"/>
  </sheets>
  <calcPr calcId="145621"/>
</workbook>
</file>

<file path=xl/calcChain.xml><?xml version="1.0" encoding="utf-8"?>
<calcChain xmlns="http://schemas.openxmlformats.org/spreadsheetml/2006/main">
  <c r="E2" i="5" l="1"/>
  <c r="AR2" i="5"/>
  <c r="AQ2" i="5"/>
  <c r="AP2" i="5"/>
  <c r="AO2" i="5"/>
  <c r="AN2" i="5"/>
  <c r="AM2" i="5"/>
  <c r="AL2" i="5"/>
  <c r="AK2" i="5"/>
  <c r="AJ2" i="5"/>
  <c r="AI2" i="5"/>
  <c r="AH2" i="5"/>
  <c r="AG2" i="5"/>
  <c r="AF2" i="5"/>
  <c r="AD2" i="5"/>
  <c r="AC2" i="5"/>
  <c r="AB2" i="5"/>
  <c r="AA2" i="5"/>
  <c r="Y2" i="5"/>
  <c r="X2" i="5"/>
  <c r="W2" i="5"/>
  <c r="V2" i="5"/>
  <c r="T2" i="5"/>
  <c r="S2" i="5"/>
  <c r="R2" i="5"/>
  <c r="Q2" i="5"/>
  <c r="P2" i="5"/>
  <c r="N2" i="5"/>
  <c r="M2" i="5"/>
  <c r="L2" i="5"/>
  <c r="K2" i="5"/>
  <c r="G2" i="5" s="1"/>
  <c r="D2" i="5"/>
  <c r="C2" i="5"/>
  <c r="B2" i="5"/>
  <c r="A2" i="5"/>
  <c r="B20" i="3"/>
  <c r="AE2" i="5"/>
  <c r="B15" i="3"/>
  <c r="B28" i="1"/>
  <c r="B10" i="3"/>
  <c r="B27" i="1"/>
  <c r="B4" i="3"/>
  <c r="B26" i="1" s="1"/>
  <c r="O2" i="5"/>
  <c r="H2" i="5" s="1"/>
  <c r="B34" i="1"/>
  <c r="B35" i="1"/>
  <c r="B36" i="1"/>
  <c r="B37" i="1"/>
  <c r="B21" i="1"/>
  <c r="B20" i="1"/>
  <c r="B19" i="1"/>
  <c r="B18" i="1"/>
  <c r="B22" i="1" s="1"/>
  <c r="U2" i="5"/>
  <c r="Z2" i="5"/>
  <c r="B29" i="1"/>
  <c r="J2" i="5" l="1"/>
  <c r="B30" i="1"/>
  <c r="B38" i="1"/>
  <c r="F2" i="5"/>
  <c r="I2" i="5"/>
  <c r="B41" i="1" l="1"/>
</calcChain>
</file>

<file path=xl/sharedStrings.xml><?xml version="1.0" encoding="utf-8"?>
<sst xmlns="http://schemas.openxmlformats.org/spreadsheetml/2006/main" count="194" uniqueCount="146">
  <si>
    <t>Score</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</si>
  <si>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</si>
  <si>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</si>
  <si>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</si>
  <si>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</si>
  <si>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</si>
  <si>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</si>
  <si>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</si>
  <si>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</si>
  <si>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</si>
  <si>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</si>
  <si>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</si>
  <si>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</si>
  <si>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</si>
  <si>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</si>
  <si>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</si>
  <si>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</si>
  <si>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</si>
  <si>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</si>
  <si>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</si>
  <si>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</si>
  <si>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</si>
  <si>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</si>
  <si>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</si>
  <si>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</si>
  <si>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</si>
  <si>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</si>
  <si>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</si>
  <si>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</si>
  <si>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</si>
  <si>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</si>
  <si>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</si>
  <si>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</si>
  <si>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</si>
  <si>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</si>
  <si>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</si>
  <si>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</si>
  <si>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</si>
  <si>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</si>
  <si>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</si>
  <si>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</si>
  <si>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</si>
  <si>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</si>
  <si>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</si>
  <si>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</si>
  <si>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</si>
  <si>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</si>
  <si>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</si>
  <si>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</si>
  <si>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</si>
  <si>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</si>
  <si>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</si>
  <si>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</si>
  <si>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</si>
  <si>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</si>
  <si>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</si>
  <si>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</si>
  <si>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</si>
  <si>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</si>
  <si>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</si>
  <si>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</si>
  <si>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</si>
  <si>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</si>
  <si>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</si>
  <si>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</si>
  <si>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</si>
  <si>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</si>
  <si>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</si>
  <si>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</si>
  <si>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</si>
  <si>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</si>
  <si>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</si>
  <si>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</si>
  <si>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</si>
  <si>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</si>
  <si>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</si>
  <si>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</si>
  <si>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</si>
  <si>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</si>
  <si>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</si>
  <si>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</si>
  <si>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</si>
  <si>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</si>
  <si>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</si>
  <si>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</si>
  <si>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</si>
  <si>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</si>
  <si>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</si>
  <si>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</si>
  <si>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</si>
  <si>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</si>
  <si>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</si>
  <si>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</si>
  <si>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</si>
  <si>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</si>
  <si>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</si>
  <si>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</si>
  <si>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</si>
  <si>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</si>
  <si>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</si>
  <si>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</si>
  <si>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</si>
  <si>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</si>
  <si>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</si>
  <si>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</si>
  <si>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</si>
  <si>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RIA Separate?</t>
  </si>
  <si>
    <t>Rule Summary:</t>
  </si>
  <si>
    <t>Commentary:</t>
  </si>
  <si>
    <t>USDA</t>
  </si>
  <si>
    <t>Modernization of Poultry Slaughter Inspection</t>
  </si>
  <si>
    <t>0583-AD32</t>
  </si>
  <si>
    <t>Proposed Rule</t>
  </si>
  <si>
    <t>Estimated costs for very small firms are calculated separately.</t>
  </si>
  <si>
    <t>Costs are presented as point estimates.</t>
  </si>
  <si>
    <t>Net benefits are calculated for the regulation and for alternatives.</t>
  </si>
  <si>
    <t>Baseline assumes continuation of current system and no change in outcomes. It does not consider any industry trends that might be making poultry more or less safe.</t>
  </si>
  <si>
    <t>Cost-effectiveness is not considered. Cost per illness avoided could be calculated from the information presented.</t>
  </si>
  <si>
    <t>No</t>
  </si>
  <si>
    <t>In general, the problem is assumed to exist with certainty. The RIA does acknowledge that the speed issue is probably not a problem for very small processing plants, which do not have the volume to justify investments that would allow higher speeds. But this is more an issue of variability than uncertainty per se.</t>
  </si>
  <si>
    <t xml:space="preserve">Decisions about the regulation were clearly based on analysis. The analysis of the pilot program and the risk assessment appear to be major factors motivating the change; these provide information about the regulation's benefits. The increase in line speeds (cost reduction) is less clearly documented but also appears to be a motivation. It is doubtful the agency would have undertaken this regulation in the absence of this evidence; indeed, this evidence may be necessary to uphold the regulation if it is challenged. More specifically, the actual RIA seems to have influenced the choice of which alternative to pursue (see criterion 10 below). </t>
  </si>
  <si>
    <t>Cost reduction is a point estimate, even though the RIA implies this is just one possible outcome and it would have been possible to construct a range of estimates. Benefits of reduced illness are presented as a range, from $27.3 million (10th percentile) to $144.2 million (90th percentile). Risk assessment explores uncertainties regarding effects on illness in great detail.</t>
  </si>
  <si>
    <t xml:space="preserve">The RIA does not really "test" the economic theory underlying the claimed cost reductions, but it uses relevant price and elasticity data to calculate the size. Effectiveness of the new inspection model was tested in a pilot program; the NPRM summarizes key findings and includes a link to a study of this program. A risk assessment supports the estimate of reduced illnesses. Based on 20 experimental establishments opting into the program, the number of infected carcasses fell. </t>
  </si>
  <si>
    <t>RIA acknowledges that the cost savings could lead to increased consumption and increased exports, but it does not calculate the value of these. The analysis did calculate the sum of increased value to consumers and producers. Also notes that very small establishments are not likely to opt in to the regulation because they do not process sufficient volumes to cover the increased fixed costs.</t>
  </si>
  <si>
    <t>Data on affected entities are sourced to FSIS systems or sources indicated only by acronyms. Price and labor cost data are sourced to Economic Research Service reports. Some data are simply sourced to the industry, to participants in a pilot program, or to FSIS estimates, without further explanation. Data used in risk assessment are linked.</t>
  </si>
  <si>
    <t>The regulation seeks to simultaneously reduce costs and increase the safety of poultry processing by changing inspection procedures. Employees would have to weed out carcasses unlikely to pass inspection before they go onto the processing line. There would be fewer inspectors on the processing line, with greater reliance on documented standard operating procedures to prevent infection and testing of product at specified locations on the line. Many of the changes would allow processors to reduce costs by speeding up the line. These latter changes would be optional, so that very small firms lacking the volume to amortize the costs of changing their processes would not have to do so. Mandatory changes include requirements that all processors must develop written standard operating procedures to prevent contamination of carcasses. Certain poultry slaughter technologies whose success have been demonstrated under waivers would now be permitted generally.</t>
  </si>
  <si>
    <t>A keyword search on regulations.gov readily turns up the NPRM. The RIA is in the NPRM, and supporting studies (such as the risk assessment) are clearly linked. A RIN search produces a link labeled "proposed rule" that is actually the Unified Regulatory Agenda, not the proposed rule. A careful search through links related to laws and regulations turns up the NPRM in a list of proposed rules on the USDA web site. A keyword search on the web site also turns up a link to the proposed rule.</t>
  </si>
  <si>
    <t>Much work relied on other FSIS research but also on some peer-reviewed works. Demand elasticity estimates sourced to an Economic Research Service study that is linked. Six percent increase in throughput is lower than the maximum allowable but seems plucked from thin air; there is no real proof that processors would increase their speeds by this or any other amount. Figures for benefit of reduced illness are sourced to an FDA document in the Federal Register and to a research study. Reduced illnesses are sourced to a risk assessment. The NPRM includes a link to an FSIS study of a pilot program for the new inspection procedures, which concluded they are more effective.</t>
  </si>
  <si>
    <t>The description of benefits, costs, and alternatives is relatively easy to read and digest. The analysis itself is reasonably clear. Many acronyms used throughout, but all were initially defined. Where needed, technical jargon was explained well, and writing was mostly understandable. This is a good example of how an agency can produce a meaty RIA without writing hundreds of pages. On the other hand, the RIA's description of the rule is impenetrable to outsiders. A summary table comparing the new and old requirements could have been helpful, but it has so much jargon and acronyms that it is hard to understand.</t>
  </si>
  <si>
    <t>Benefits of cost reduction are estimated at three cents per bird, for a total increase in producer and consumer surplus of $258.9 million annually. Benefits of reduced illness estimated to be $79 million annually. Additional, unquantified benefits are also mentioned: additional reductions in illness and possibly reduced costs of product recalls due to changes in inspections and documentation procedures.</t>
  </si>
  <si>
    <t>NPRM identifies how the current inspection system makes inspectors bottleneck, devotes their time to activities with marginal effects on food safety, and limits line speeds even when producers could produce a safe product at faster rates. Current system was designed with a focus on visible defects and animal diseases, rather than foodborne pathogens. So this regulation may also reflect a shift in FSIS's priorities to focus on the most significant threats to food safety. It also mentions new learning about the most effective ways to deploy inspection resources.</t>
  </si>
  <si>
    <t>Current inspection procedures and current allocation of inspection resources are identified as the problem. Since these are determined by the current regulation and are system-wide, this is clearly a type of "failure of public institutions" contemplated in EO 12866.</t>
  </si>
  <si>
    <t>Trial period results support claims of reduced health risks and affected carcasses at inspection under the proposed rules. The risk assessment finds that reallocating inspectors to offline inspection activities would do more to reduce pathogens and foodborne illness. This supports the claim that the current allocation of inspection resources is not as effective as it could be.</t>
  </si>
  <si>
    <t>Four alternatives considered in addition to the regulation: no action, assignment of more inspectors, mandatory use of the new system for all chicken/turkey slaughtering facilities, and the voluntary portion of the rule only.</t>
  </si>
  <si>
    <t>First two options are status quo or status quo plus more inspectors. Latter two options are modifications or pieces of the proposed rule. So the possible solutions ranged from increased direct federal involvement, to maintain existing rules, to adopting only the voluntary component (a more market-based step).</t>
  </si>
  <si>
    <t>Benefits of each option are monetized. Nonmonetary benefits are mentioned for the chosen option but not clearly explained for the other alternatives.</t>
  </si>
  <si>
    <t>Costs for the regulation are presented and explained in detail (listed below). Costs for alternatives are presented and explained somewhat but not in as great detail as the costs of the regulation. It is clear the costs were calculated in the same way, just not explained as much.</t>
  </si>
  <si>
    <t>Estimated costs include increased sorting labor ($16.7 million annually), training ($0.9 million one-time and $0.50 million annually), new facilities ($8.8 million), sampling ($2 million one-time, $12.6 million annually, and recordkeeping ($1.9 million one-time). The RIA also estimated FSIS net budgetary savings. The NPRM solicits comment on some other costs that were not quantified. About $12 million in cost savings from eliminated requirements are counted as negative costs rather than benefits.</t>
  </si>
  <si>
    <t>Based on elasticity of demand, 2–2.4 cents of the cost savings would accrue as industry profits, and consumers would receive 0.6–1 cent of the cost savings. Oddly, the analysis presents these figures but does not apply them to the total figure to estimate the change in profits and consumer costs.</t>
  </si>
  <si>
    <t>Reduced human illnesses due to shift to offline verification activities. Lower consumer costs and increased industry profits due to more rapid processing of birds. These are clearly outcomes of interest to consumers and industry.</t>
  </si>
  <si>
    <t>Based on elasticity of demand, the analysis estimates that the regulation will reduce the price of a chicken by 0.6–1 cent.</t>
  </si>
  <si>
    <t>Two of the alternatives have very slightly higher monetized net benefits. One would have imposed a relatively large cost on small firms, and it was rejected for this reason. The other was rejected because it offered no additional unquantified public health benefits. So there were clear reasons for not choosing these alternatives. Two other alternatives had much lower net benefits, and one of these had prohibitive costs to the government.</t>
  </si>
  <si>
    <t>There is no commitment to goals or measures that would assess the regulation's effects on the predicted outcomes. The RIA provides a good framework for developing goals and measures. The NPRM does mention that FSIS has arranged to study the effects of increased line speeds on workplace safety, which was not a primary outcome but is apparently a concern.</t>
  </si>
  <si>
    <t>Inspector testing/verification could presumably generate data that could be used to monitor some of the benefits of the regulation. The study of the pilot program provides a good model for how to do this, especially if not all large processors opt for the new regulation right away.</t>
  </si>
  <si>
    <t>Cost reductions occur because increased speed allows firms to process more birds per labor hour, and apportionment of savings between consumers and producers depends on elasticities of demand. This is basic price theory. Reduction in illnesses occurs because testing can move to appropriate stage of line. Fewer contaminated birds get to federal inspectors, requiring fewer end of line inspectors and allowing them to be relocated to offline inspection.</t>
  </si>
  <si>
    <t>This regulation sounds like it has the potential to be a win-win, reducing costs while simultaneously reducing infections. The Food Safety and Inspection Service (FSIS) chose a regulation with slightly lower monetized net benefits than two alternatives, but one of those alternatives would have imposed relatively large costs on small businesses, and the other offered no ancillary unquantified health benefits. Thus, the rationale for choosing this regulation is clear. One cause for concern, however, is that the assumed 6 percent increase in speed of the production line seems plucked from thin air; it would be helpful to see better justification for this or any figure of this type. There is no real proof that processors would increase line speeds by this or any other amount. It is also puzzling why the cost reduction benefits were not calculated as a range and why the division of benefits between producers and consumers is expressed only as cents per bird and not as total figures.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</si>
</sst>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61">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5" fillId="3" borderId="0" xfId="0" applyFont="1" applyFill="1" applyBorder="1" applyAlignment="1">
      <alignment horizontal="left" wrapText="1"/>
    </xf>
    <xf numFmtId="0" fontId="5" fillId="3" borderId="0" xfId="0" applyFont="1" applyFill="1" applyBorder="1" applyAlignment="1">
      <alignment horizontal="left"/>
    </xf>
    <xf numFmtId="0" fontId="3" fillId="0" borderId="0" xfId="1" applyBorder="1" applyAlignment="1" applyProtection="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1" fillId="3" borderId="0" xfId="0" applyFont="1" applyFill="1" applyBorder="1" applyAlignment="1">
      <alignment wrapText="1"/>
    </xf>
    <xf numFmtId="0" fontId="0" fillId="0" borderId="0" xfId="0" applyAlignment="1">
      <alignment wrapText="1"/>
    </xf>
    <xf numFmtId="0" fontId="0" fillId="0" borderId="0" xfId="0"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Normal="100" workbookViewId="0">
      <selection activeCell="E2" sqref="E2"/>
    </sheetView>
  </sheetViews>
  <sheetFormatPr defaultRowHeight="12.75" x14ac:dyDescent="0.2"/>
  <cols>
    <col min="1" max="1" width="62.5703125" style="19" customWidth="1"/>
    <col min="2" max="2" width="7.7109375" style="8" customWidth="1"/>
    <col min="3" max="4" width="9.140625" style="8"/>
    <col min="5" max="5" width="9.140625" style="7"/>
    <col min="6" max="16384" width="9.140625" style="8"/>
  </cols>
  <sheetData>
    <row r="1" spans="1:4" x14ac:dyDescent="0.2">
      <c r="A1" s="49" t="s">
        <v>104</v>
      </c>
      <c r="B1" s="49"/>
      <c r="C1" s="49"/>
      <c r="D1" s="49"/>
    </row>
    <row r="2" spans="1:4" x14ac:dyDescent="0.2">
      <c r="A2" s="9" t="s">
        <v>35</v>
      </c>
      <c r="B2" s="10"/>
      <c r="C2" s="10"/>
      <c r="D2" s="10"/>
    </row>
    <row r="3" spans="1:4" x14ac:dyDescent="0.2">
      <c r="A3" s="11" t="s">
        <v>109</v>
      </c>
      <c r="B3" s="12"/>
      <c r="C3" s="12"/>
      <c r="D3" s="12"/>
    </row>
    <row r="4" spans="1:4" x14ac:dyDescent="0.2">
      <c r="A4" s="9" t="s">
        <v>31</v>
      </c>
      <c r="B4" s="10"/>
      <c r="C4" s="10"/>
      <c r="D4" s="10"/>
    </row>
    <row r="5" spans="1:4" x14ac:dyDescent="0.2">
      <c r="A5" s="50" t="s">
        <v>110</v>
      </c>
      <c r="B5" s="50"/>
      <c r="C5" s="50"/>
      <c r="D5" s="50"/>
    </row>
    <row r="6" spans="1:4" x14ac:dyDescent="0.2">
      <c r="A6" s="51" t="s">
        <v>32</v>
      </c>
      <c r="B6" s="51"/>
      <c r="C6" s="51"/>
      <c r="D6" s="51"/>
    </row>
    <row r="7" spans="1:4" x14ac:dyDescent="0.2">
      <c r="A7" s="13" t="s">
        <v>111</v>
      </c>
      <c r="B7" s="47" t="s">
        <v>106</v>
      </c>
      <c r="C7" s="47" t="s">
        <v>41</v>
      </c>
      <c r="D7" s="13" t="s">
        <v>118</v>
      </c>
    </row>
    <row r="8" spans="1:4" x14ac:dyDescent="0.2">
      <c r="A8" s="9" t="s">
        <v>33</v>
      </c>
      <c r="B8" s="51" t="s">
        <v>34</v>
      </c>
      <c r="C8" s="51"/>
      <c r="D8" s="51"/>
    </row>
    <row r="9" spans="1:4" x14ac:dyDescent="0.2">
      <c r="A9" s="13" t="s">
        <v>112</v>
      </c>
      <c r="B9" s="53">
        <v>40966</v>
      </c>
      <c r="C9" s="50"/>
      <c r="D9" s="50"/>
    </row>
    <row r="10" spans="1:4" x14ac:dyDescent="0.2">
      <c r="A10" s="54" t="s">
        <v>107</v>
      </c>
      <c r="B10" s="55"/>
      <c r="C10" s="55"/>
      <c r="D10" s="55"/>
    </row>
    <row r="11" spans="1:4" ht="182.25" customHeight="1" x14ac:dyDescent="0.2">
      <c r="A11" s="50" t="s">
        <v>125</v>
      </c>
      <c r="B11" s="56"/>
      <c r="C11" s="56"/>
      <c r="D11" s="56"/>
    </row>
    <row r="12" spans="1:4" x14ac:dyDescent="0.2">
      <c r="A12" s="14" t="s">
        <v>108</v>
      </c>
      <c r="B12" s="15"/>
      <c r="C12" s="15"/>
      <c r="D12" s="15"/>
    </row>
    <row r="13" spans="1:4" x14ac:dyDescent="0.2">
      <c r="A13" s="52" t="s">
        <v>145</v>
      </c>
      <c r="B13" s="52"/>
      <c r="C13" s="52"/>
      <c r="D13" s="52"/>
    </row>
    <row r="14" spans="1:4" x14ac:dyDescent="0.2">
      <c r="A14" s="52"/>
      <c r="B14" s="52"/>
      <c r="C14" s="52"/>
      <c r="D14" s="52"/>
    </row>
    <row r="15" spans="1:4" x14ac:dyDescent="0.2">
      <c r="A15" s="52"/>
      <c r="B15" s="52"/>
      <c r="C15" s="52"/>
      <c r="D15" s="52"/>
    </row>
    <row r="16" spans="1:4" ht="154.5" customHeight="1" x14ac:dyDescent="0.2">
      <c r="A16" s="52"/>
      <c r="B16" s="52"/>
      <c r="C16" s="52"/>
      <c r="D16" s="52"/>
    </row>
    <row r="17" spans="1:5" s="18" customFormat="1" x14ac:dyDescent="0.2">
      <c r="A17" s="14" t="s">
        <v>47</v>
      </c>
      <c r="B17" s="16" t="s">
        <v>0</v>
      </c>
      <c r="C17" s="16" t="s">
        <v>1</v>
      </c>
      <c r="D17" s="16"/>
      <c r="E17" s="17"/>
    </row>
    <row r="18" spans="1:5" ht="25.5" x14ac:dyDescent="0.2">
      <c r="A18" s="19" t="s">
        <v>48</v>
      </c>
      <c r="B18" s="4">
        <f>'Topic 1 - Openness'!B3</f>
        <v>4</v>
      </c>
      <c r="C18" s="48" t="s">
        <v>3</v>
      </c>
      <c r="D18" s="48"/>
    </row>
    <row r="19" spans="1:5" x14ac:dyDescent="0.2">
      <c r="A19" s="19" t="s">
        <v>49</v>
      </c>
      <c r="B19" s="4">
        <f>'Topic 1 - Openness'!B4</f>
        <v>2</v>
      </c>
      <c r="C19" s="48" t="s">
        <v>4</v>
      </c>
      <c r="D19" s="48"/>
    </row>
    <row r="20" spans="1:5" x14ac:dyDescent="0.2">
      <c r="A20" s="19" t="s">
        <v>50</v>
      </c>
      <c r="B20" s="4">
        <f>'Topic 1 - Openness'!B5</f>
        <v>3</v>
      </c>
      <c r="C20" s="48" t="s">
        <v>5</v>
      </c>
      <c r="D20" s="48"/>
    </row>
    <row r="21" spans="1:5" ht="31.5" customHeight="1" x14ac:dyDescent="0.2">
      <c r="A21" s="19" t="s">
        <v>51</v>
      </c>
      <c r="B21" s="4">
        <f>'Topic 1 - Openness'!B6</f>
        <v>4</v>
      </c>
      <c r="C21" s="48" t="s">
        <v>6</v>
      </c>
      <c r="D21" s="48"/>
    </row>
    <row r="22" spans="1:5" x14ac:dyDescent="0.2">
      <c r="A22" s="46" t="s">
        <v>57</v>
      </c>
      <c r="B22" s="47">
        <f>B18+B19+B20+B21</f>
        <v>13</v>
      </c>
      <c r="C22" s="20"/>
      <c r="D22" s="20"/>
    </row>
    <row r="23" spans="1:5" x14ac:dyDescent="0.2">
      <c r="A23" s="46"/>
      <c r="B23" s="47"/>
      <c r="C23" s="20"/>
      <c r="D23" s="20"/>
    </row>
    <row r="24" spans="1:5" x14ac:dyDescent="0.2">
      <c r="A24" s="13"/>
      <c r="B24" s="4"/>
      <c r="C24" s="4"/>
      <c r="D24" s="4"/>
    </row>
    <row r="25" spans="1:5" s="18" customFormat="1" x14ac:dyDescent="0.2">
      <c r="A25" s="14" t="s">
        <v>52</v>
      </c>
      <c r="B25" s="16" t="s">
        <v>0</v>
      </c>
      <c r="C25" s="16" t="s">
        <v>1</v>
      </c>
      <c r="D25" s="16"/>
      <c r="E25" s="17"/>
    </row>
    <row r="26" spans="1:5" ht="25.5" x14ac:dyDescent="0.2">
      <c r="A26" s="19" t="s">
        <v>53</v>
      </c>
      <c r="B26" s="4">
        <f>'Topic 2 - Analysis'!B4</f>
        <v>5</v>
      </c>
      <c r="C26" s="48" t="s">
        <v>7</v>
      </c>
      <c r="D26" s="48"/>
    </row>
    <row r="27" spans="1:5" ht="38.25" x14ac:dyDescent="0.2">
      <c r="A27" s="19" t="s">
        <v>54</v>
      </c>
      <c r="B27" s="4">
        <f>'Topic 2 - Analysis'!B10</f>
        <v>4</v>
      </c>
      <c r="C27" s="48" t="s">
        <v>8</v>
      </c>
      <c r="D27" s="48"/>
    </row>
    <row r="28" spans="1:5" ht="25.5" x14ac:dyDescent="0.2">
      <c r="A28" s="19" t="s">
        <v>55</v>
      </c>
      <c r="B28" s="4">
        <f>'Topic 2 - Analysis'!B15</f>
        <v>3</v>
      </c>
      <c r="C28" s="48" t="s">
        <v>9</v>
      </c>
      <c r="D28" s="48"/>
    </row>
    <row r="29" spans="1:5" x14ac:dyDescent="0.2">
      <c r="A29" s="19" t="s">
        <v>56</v>
      </c>
      <c r="B29" s="4">
        <f>'Topic 2 - Analysis'!B20</f>
        <v>3</v>
      </c>
      <c r="C29" s="48" t="s">
        <v>10</v>
      </c>
      <c r="D29" s="48"/>
    </row>
    <row r="30" spans="1:5" x14ac:dyDescent="0.2">
      <c r="A30" s="46" t="s">
        <v>58</v>
      </c>
      <c r="B30" s="47">
        <f>B26+B27+B28+B29</f>
        <v>15</v>
      </c>
      <c r="C30" s="20"/>
      <c r="D30" s="20"/>
    </row>
    <row r="31" spans="1:5" x14ac:dyDescent="0.2">
      <c r="A31" s="46"/>
      <c r="B31" s="47"/>
      <c r="C31" s="20"/>
      <c r="D31" s="20"/>
    </row>
    <row r="32" spans="1:5" x14ac:dyDescent="0.2">
      <c r="A32" s="13"/>
      <c r="B32" s="4"/>
      <c r="C32" s="4"/>
      <c r="D32" s="4"/>
    </row>
    <row r="33" spans="1:5" s="18" customFormat="1" x14ac:dyDescent="0.2">
      <c r="A33" s="14" t="s">
        <v>59</v>
      </c>
      <c r="B33" s="16" t="s">
        <v>0</v>
      </c>
      <c r="C33" s="16" t="s">
        <v>1</v>
      </c>
      <c r="D33" s="16"/>
      <c r="E33" s="17"/>
    </row>
    <row r="34" spans="1:5" ht="25.5" x14ac:dyDescent="0.2">
      <c r="A34" s="19" t="s">
        <v>60</v>
      </c>
      <c r="B34" s="4">
        <f>'Topic 3 - Use'!B3</f>
        <v>5</v>
      </c>
      <c r="C34" s="48" t="s">
        <v>11</v>
      </c>
      <c r="D34" s="48"/>
    </row>
    <row r="35" spans="1:5" s="7" customFormat="1" ht="25.5" x14ac:dyDescent="0.2">
      <c r="A35" s="19" t="s">
        <v>61</v>
      </c>
      <c r="B35" s="4">
        <f>'Topic 3 - Use'!B4</f>
        <v>4</v>
      </c>
      <c r="C35" s="48" t="s">
        <v>12</v>
      </c>
      <c r="D35" s="48"/>
    </row>
    <row r="36" spans="1:5" s="7" customFormat="1" ht="25.5" x14ac:dyDescent="0.2">
      <c r="A36" s="19" t="s">
        <v>62</v>
      </c>
      <c r="B36" s="4">
        <f>'Topic 3 - Use'!B5</f>
        <v>2</v>
      </c>
      <c r="C36" s="48" t="s">
        <v>13</v>
      </c>
      <c r="D36" s="48"/>
    </row>
    <row r="37" spans="1:5" s="7" customFormat="1" ht="38.25" x14ac:dyDescent="0.2">
      <c r="A37" s="19" t="s">
        <v>63</v>
      </c>
      <c r="B37" s="4">
        <f>'Topic 3 - Use'!B6</f>
        <v>2</v>
      </c>
      <c r="C37" s="48" t="s">
        <v>14</v>
      </c>
      <c r="D37" s="48"/>
    </row>
    <row r="38" spans="1:5" s="7" customFormat="1" ht="15.75" customHeight="1" x14ac:dyDescent="0.2">
      <c r="A38" s="46" t="s">
        <v>64</v>
      </c>
      <c r="B38" s="47">
        <f>B34+B35+B36+B37</f>
        <v>13</v>
      </c>
      <c r="C38" s="20"/>
      <c r="D38" s="20"/>
    </row>
    <row r="39" spans="1:5" s="7" customFormat="1" x14ac:dyDescent="0.2">
      <c r="A39" s="46"/>
      <c r="B39" s="47"/>
      <c r="C39" s="20"/>
      <c r="D39" s="20"/>
    </row>
    <row r="41" spans="1:5" s="7" customFormat="1" x14ac:dyDescent="0.2">
      <c r="A41" s="14" t="s">
        <v>105</v>
      </c>
      <c r="B41" s="21">
        <f>SUM(B22,B30,B38)</f>
        <v>41</v>
      </c>
      <c r="C41" s="22"/>
      <c r="D41" s="22"/>
    </row>
  </sheetData>
  <mergeCells count="27">
    <mergeCell ref="A1:D1"/>
    <mergeCell ref="A5:D5"/>
    <mergeCell ref="A6:D6"/>
    <mergeCell ref="B8:D8"/>
    <mergeCell ref="A13:D16"/>
    <mergeCell ref="B7:C7"/>
    <mergeCell ref="B9:D9"/>
    <mergeCell ref="A10:D10"/>
    <mergeCell ref="A11:D11"/>
    <mergeCell ref="C21:D21"/>
    <mergeCell ref="B22:B23"/>
    <mergeCell ref="C18:D18"/>
    <mergeCell ref="A30:A31"/>
    <mergeCell ref="C28:D28"/>
    <mergeCell ref="C26:D26"/>
    <mergeCell ref="C29:D29"/>
    <mergeCell ref="C27:D27"/>
    <mergeCell ref="A22:A23"/>
    <mergeCell ref="C19:D19"/>
    <mergeCell ref="C20:D20"/>
    <mergeCell ref="A38:A39"/>
    <mergeCell ref="B38:B39"/>
    <mergeCell ref="B30:B31"/>
    <mergeCell ref="C37:D37"/>
    <mergeCell ref="C35:D35"/>
    <mergeCell ref="C36:D36"/>
    <mergeCell ref="C34:D34"/>
  </mergeCells>
  <phoneticPr fontId="2" type="noConversion"/>
  <hyperlinks>
    <hyperlink ref="C18:D18" location="'Topic 1 - Openness'!D3" display="1A"/>
    <hyperlink ref="C19:D19" location="'Topic 1 - Openness'!D4" display="1B"/>
    <hyperlink ref="C20:D20" location="'Topic 1 - Openness'!D5" display="1C"/>
    <hyperlink ref="C21:D21" location="'Topic 1 - Openness'!D6" display="1D"/>
    <hyperlink ref="C26:D26" location="'Topic 2 - Analysis'!D5" display="2A"/>
    <hyperlink ref="C27:D27" location="'Topic 2 - Analysis'!D11" display="2B"/>
    <hyperlink ref="C28:D28" location="'Topic 2 - Analysis'!D16" display="2C"/>
    <hyperlink ref="C29:D29" location="'Topic 2 - Analysis'!D21" display="2D"/>
    <hyperlink ref="C34:D34" location="'Topic 3 - Use'!D3" display="3A"/>
    <hyperlink ref="C35:D35" location="'Topic 3 - Use'!D4" display="3B"/>
    <hyperlink ref="C36:D36" location="'Topic 3 - Use'!D5" display="3C"/>
    <hyperlink ref="C37:D37" location="'Topic 3 - Use'!D6" display="3D"/>
  </hyperlinks>
  <pageMargins left="0.75" right="0.75" top="1" bottom="1" header="0.5" footer="0.5"/>
  <pageSetup orientation="portrait" r:id="rId1"/>
  <headerFooter alignWithMargins="0"/>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election activeCell="E1" sqref="E1"/>
    </sheetView>
  </sheetViews>
  <sheetFormatPr defaultRowHeight="12.75" x14ac:dyDescent="0.2"/>
  <cols>
    <col min="1" max="1" width="29.140625" style="2" customWidth="1"/>
    <col min="2" max="2" width="5.85546875" style="36" customWidth="1"/>
    <col min="3" max="3" width="9.28515625" style="36" customWidth="1"/>
    <col min="4" max="4" width="31.5703125" style="5" customWidth="1"/>
    <col min="5" max="16384" width="9.140625" style="2"/>
  </cols>
  <sheetData>
    <row r="1" spans="1:4" ht="15.75" x14ac:dyDescent="0.25">
      <c r="A1" s="57" t="s">
        <v>47</v>
      </c>
      <c r="B1" s="58"/>
      <c r="C1" s="58"/>
      <c r="D1" s="59"/>
    </row>
    <row r="2" spans="1:4" x14ac:dyDescent="0.2">
      <c r="A2" s="30" t="s">
        <v>103</v>
      </c>
      <c r="B2" s="31" t="s">
        <v>0</v>
      </c>
      <c r="C2" s="31" t="s">
        <v>30</v>
      </c>
      <c r="D2" s="32" t="s">
        <v>2</v>
      </c>
    </row>
    <row r="3" spans="1:4" ht="191.25" x14ac:dyDescent="0.2">
      <c r="A3" s="33" t="s">
        <v>101</v>
      </c>
      <c r="B3" s="34">
        <v>4</v>
      </c>
      <c r="C3" s="3">
        <v>1</v>
      </c>
      <c r="D3" s="45" t="s">
        <v>126</v>
      </c>
    </row>
    <row r="4" spans="1:4" ht="140.25" x14ac:dyDescent="0.2">
      <c r="A4" s="33" t="s">
        <v>49</v>
      </c>
      <c r="B4" s="34">
        <v>2</v>
      </c>
      <c r="C4" s="3">
        <v>2</v>
      </c>
      <c r="D4" s="35" t="s">
        <v>124</v>
      </c>
    </row>
    <row r="5" spans="1:4" ht="267.75" x14ac:dyDescent="0.2">
      <c r="A5" s="33" t="s">
        <v>50</v>
      </c>
      <c r="B5" s="34">
        <v>3</v>
      </c>
      <c r="C5" s="3">
        <v>3</v>
      </c>
      <c r="D5" s="35" t="s">
        <v>127</v>
      </c>
    </row>
    <row r="6" spans="1:4" ht="255" x14ac:dyDescent="0.2">
      <c r="A6" s="33" t="s">
        <v>102</v>
      </c>
      <c r="B6" s="34">
        <v>4</v>
      </c>
      <c r="C6" s="3">
        <v>4</v>
      </c>
      <c r="D6" s="35" t="s">
        <v>128</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activeCell="E2" sqref="E2"/>
    </sheetView>
  </sheetViews>
  <sheetFormatPr defaultRowHeight="12.75" x14ac:dyDescent="0.2"/>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x14ac:dyDescent="0.25">
      <c r="A1" s="60" t="s">
        <v>52</v>
      </c>
      <c r="B1" s="60"/>
      <c r="C1" s="60"/>
      <c r="D1" s="60"/>
    </row>
    <row r="2" spans="1:4" x14ac:dyDescent="0.2">
      <c r="A2" s="30"/>
      <c r="B2" s="31" t="s">
        <v>0</v>
      </c>
      <c r="C2" s="31" t="s">
        <v>30</v>
      </c>
      <c r="D2" s="32" t="s">
        <v>2</v>
      </c>
    </row>
    <row r="3" spans="1:4" x14ac:dyDescent="0.2">
      <c r="A3" s="35"/>
      <c r="B3" s="37"/>
      <c r="C3" s="37"/>
      <c r="D3" s="38"/>
    </row>
    <row r="4" spans="1:4" ht="90" x14ac:dyDescent="0.2">
      <c r="A4" s="39" t="s">
        <v>97</v>
      </c>
      <c r="B4" s="40">
        <f>ROUND(AVERAGE(B5:B9),0)</f>
        <v>5</v>
      </c>
      <c r="C4" s="41"/>
      <c r="D4" s="42"/>
    </row>
    <row r="5" spans="1:4" ht="63.75" x14ac:dyDescent="0.2">
      <c r="A5" s="34" t="s">
        <v>15</v>
      </c>
      <c r="B5" s="3">
        <v>5</v>
      </c>
      <c r="C5" s="43" t="s">
        <v>67</v>
      </c>
      <c r="D5" s="35" t="s">
        <v>139</v>
      </c>
    </row>
    <row r="6" spans="1:4" ht="114.75" x14ac:dyDescent="0.2">
      <c r="A6" s="34" t="s">
        <v>16</v>
      </c>
      <c r="B6" s="3">
        <v>4</v>
      </c>
      <c r="C6" s="43" t="s">
        <v>68</v>
      </c>
      <c r="D6" s="35" t="s">
        <v>129</v>
      </c>
    </row>
    <row r="7" spans="1:4" ht="140.25" x14ac:dyDescent="0.2">
      <c r="A7" s="34" t="s">
        <v>17</v>
      </c>
      <c r="B7" s="3">
        <v>5</v>
      </c>
      <c r="C7" s="43" t="s">
        <v>69</v>
      </c>
      <c r="D7" s="35" t="s">
        <v>144</v>
      </c>
    </row>
    <row r="8" spans="1:4" ht="140.25" x14ac:dyDescent="0.2">
      <c r="A8" s="34" t="s">
        <v>18</v>
      </c>
      <c r="B8" s="3">
        <v>5</v>
      </c>
      <c r="C8" s="43" t="s">
        <v>70</v>
      </c>
      <c r="D8" s="35" t="s">
        <v>122</v>
      </c>
    </row>
    <row r="9" spans="1:4" ht="114.75" x14ac:dyDescent="0.2">
      <c r="A9" s="34" t="s">
        <v>36</v>
      </c>
      <c r="B9" s="3">
        <v>4</v>
      </c>
      <c r="C9" s="43" t="s">
        <v>71</v>
      </c>
      <c r="D9" s="35" t="s">
        <v>121</v>
      </c>
    </row>
    <row r="10" spans="1:4" ht="105" x14ac:dyDescent="0.2">
      <c r="A10" s="39" t="s">
        <v>54</v>
      </c>
      <c r="B10" s="40">
        <f>ROUND(AVERAGE(B11:B14),0)</f>
        <v>4</v>
      </c>
      <c r="C10" s="41"/>
      <c r="D10" s="42"/>
    </row>
    <row r="11" spans="1:4" ht="165.75" x14ac:dyDescent="0.2">
      <c r="A11" s="34" t="s">
        <v>19</v>
      </c>
      <c r="B11" s="3">
        <v>5</v>
      </c>
      <c r="C11" s="43" t="s">
        <v>72</v>
      </c>
      <c r="D11" s="35" t="s">
        <v>130</v>
      </c>
    </row>
    <row r="12" spans="1:4" ht="105" x14ac:dyDescent="0.2">
      <c r="A12" s="34" t="s">
        <v>20</v>
      </c>
      <c r="B12" s="3">
        <v>5</v>
      </c>
      <c r="C12" s="43" t="s">
        <v>73</v>
      </c>
      <c r="D12" s="35" t="s">
        <v>131</v>
      </c>
    </row>
    <row r="13" spans="1:4" ht="114.75" x14ac:dyDescent="0.2">
      <c r="A13" s="34" t="s">
        <v>18</v>
      </c>
      <c r="B13" s="3">
        <v>5</v>
      </c>
      <c r="C13" s="43" t="s">
        <v>74</v>
      </c>
      <c r="D13" s="35" t="s">
        <v>132</v>
      </c>
    </row>
    <row r="14" spans="1:4" ht="89.25" x14ac:dyDescent="0.2">
      <c r="A14" s="34" t="s">
        <v>37</v>
      </c>
      <c r="B14" s="3">
        <v>1</v>
      </c>
      <c r="C14" s="43" t="s">
        <v>75</v>
      </c>
      <c r="D14" s="35" t="s">
        <v>119</v>
      </c>
    </row>
    <row r="15" spans="1:4" s="44" customFormat="1" ht="60" x14ac:dyDescent="0.2">
      <c r="A15" s="39" t="s">
        <v>55</v>
      </c>
      <c r="B15" s="40">
        <f>ROUND(AVERAGE(B16:B19),0)</f>
        <v>3</v>
      </c>
      <c r="C15" s="41"/>
      <c r="D15" s="42"/>
    </row>
    <row r="16" spans="1:4" ht="63.75" x14ac:dyDescent="0.2">
      <c r="A16" s="34" t="s">
        <v>43</v>
      </c>
      <c r="B16" s="3">
        <v>5</v>
      </c>
      <c r="C16" s="43" t="s">
        <v>76</v>
      </c>
      <c r="D16" s="35" t="s">
        <v>133</v>
      </c>
    </row>
    <row r="17" spans="1:4" ht="195" x14ac:dyDescent="0.2">
      <c r="A17" s="34" t="s">
        <v>44</v>
      </c>
      <c r="B17" s="3">
        <v>3</v>
      </c>
      <c r="C17" s="43" t="s">
        <v>77</v>
      </c>
      <c r="D17" s="35" t="s">
        <v>134</v>
      </c>
    </row>
    <row r="18" spans="1:4" ht="60" x14ac:dyDescent="0.2">
      <c r="A18" s="34" t="s">
        <v>21</v>
      </c>
      <c r="B18" s="3">
        <v>3</v>
      </c>
      <c r="C18" s="43" t="s">
        <v>78</v>
      </c>
      <c r="D18" s="35" t="s">
        <v>135</v>
      </c>
    </row>
    <row r="19" spans="1:4" ht="105" x14ac:dyDescent="0.2">
      <c r="A19" s="34" t="s">
        <v>22</v>
      </c>
      <c r="B19" s="3">
        <v>2</v>
      </c>
      <c r="C19" s="43" t="s">
        <v>79</v>
      </c>
      <c r="D19" s="35" t="s">
        <v>116</v>
      </c>
    </row>
    <row r="20" spans="1:4" ht="45" x14ac:dyDescent="0.2">
      <c r="A20" s="39" t="s">
        <v>56</v>
      </c>
      <c r="B20" s="40">
        <f>ROUND(AVERAGE(B21:B29),0)</f>
        <v>3</v>
      </c>
      <c r="C20" s="41"/>
      <c r="D20" s="42"/>
    </row>
    <row r="21" spans="1:4" ht="89.25" x14ac:dyDescent="0.2">
      <c r="A21" s="34" t="s">
        <v>45</v>
      </c>
      <c r="B21" s="3">
        <v>5</v>
      </c>
      <c r="C21" s="43" t="s">
        <v>80</v>
      </c>
      <c r="D21" s="35" t="s">
        <v>136</v>
      </c>
    </row>
    <row r="22" spans="1:4" ht="140.25" x14ac:dyDescent="0.2">
      <c r="A22" s="34" t="s">
        <v>23</v>
      </c>
      <c r="B22" s="3">
        <v>5</v>
      </c>
      <c r="C22" s="43" t="s">
        <v>81</v>
      </c>
      <c r="D22" s="35" t="s">
        <v>137</v>
      </c>
    </row>
    <row r="23" spans="1:4" ht="60" x14ac:dyDescent="0.2">
      <c r="A23" s="34" t="s">
        <v>24</v>
      </c>
      <c r="B23" s="3">
        <v>5</v>
      </c>
      <c r="C23" s="43" t="s">
        <v>82</v>
      </c>
      <c r="D23" s="35" t="s">
        <v>140</v>
      </c>
    </row>
    <row r="24" spans="1:4" ht="114.75" x14ac:dyDescent="0.2">
      <c r="A24" s="34" t="s">
        <v>25</v>
      </c>
      <c r="B24" s="3">
        <v>3</v>
      </c>
      <c r="C24" s="43" t="s">
        <v>83</v>
      </c>
      <c r="D24" s="35" t="s">
        <v>123</v>
      </c>
    </row>
    <row r="25" spans="1:4" ht="75" x14ac:dyDescent="0.2">
      <c r="A25" s="34" t="s">
        <v>26</v>
      </c>
      <c r="B25" s="3">
        <v>0</v>
      </c>
      <c r="C25" s="43" t="s">
        <v>84</v>
      </c>
      <c r="D25" s="35" t="s">
        <v>114</v>
      </c>
    </row>
    <row r="26" spans="1:4" ht="45" x14ac:dyDescent="0.2">
      <c r="A26" s="34" t="s">
        <v>46</v>
      </c>
      <c r="B26" s="3">
        <v>5</v>
      </c>
      <c r="C26" s="43" t="s">
        <v>85</v>
      </c>
      <c r="D26" s="35" t="s">
        <v>115</v>
      </c>
    </row>
    <row r="27" spans="1:4" ht="60" x14ac:dyDescent="0.2">
      <c r="A27" s="34" t="s">
        <v>27</v>
      </c>
      <c r="B27" s="3">
        <v>2</v>
      </c>
      <c r="C27" s="43" t="s">
        <v>86</v>
      </c>
      <c r="D27" s="35" t="s">
        <v>117</v>
      </c>
    </row>
    <row r="28" spans="1:4" ht="60" x14ac:dyDescent="0.2">
      <c r="A28" s="34" t="s">
        <v>28</v>
      </c>
      <c r="B28" s="3">
        <v>2</v>
      </c>
      <c r="C28" s="43" t="s">
        <v>87</v>
      </c>
      <c r="D28" s="35" t="s">
        <v>113</v>
      </c>
    </row>
    <row r="29" spans="1:4" ht="89.25" x14ac:dyDescent="0.2">
      <c r="A29" s="34" t="s">
        <v>29</v>
      </c>
      <c r="B29" s="3">
        <v>4</v>
      </c>
      <c r="C29" s="43" t="s">
        <v>88</v>
      </c>
      <c r="D29" s="35" t="s">
        <v>138</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election activeCell="E1" sqref="E1"/>
    </sheetView>
  </sheetViews>
  <sheetFormatPr defaultRowHeight="12.75" x14ac:dyDescent="0.2"/>
  <cols>
    <col min="1" max="1" width="28.7109375" style="2" customWidth="1"/>
    <col min="2" max="2" width="5.85546875" style="2" customWidth="1"/>
    <col min="3" max="3" width="9.28515625" style="2" customWidth="1"/>
    <col min="4" max="4" width="40.28515625" style="5" customWidth="1"/>
    <col min="5" max="16384" width="9.140625" style="2"/>
  </cols>
  <sheetData>
    <row r="1" spans="1:4" ht="15.75" x14ac:dyDescent="0.25">
      <c r="A1" s="57" t="s">
        <v>59</v>
      </c>
      <c r="B1" s="58"/>
      <c r="C1" s="58"/>
      <c r="D1" s="59"/>
    </row>
    <row r="2" spans="1:4" x14ac:dyDescent="0.2">
      <c r="A2" s="30" t="s">
        <v>103</v>
      </c>
      <c r="B2" s="31" t="s">
        <v>0</v>
      </c>
      <c r="C2" s="31" t="s">
        <v>30</v>
      </c>
      <c r="D2" s="32" t="s">
        <v>2</v>
      </c>
    </row>
    <row r="3" spans="1:4" ht="191.25" x14ac:dyDescent="0.2">
      <c r="A3" s="33" t="s">
        <v>98</v>
      </c>
      <c r="B3" s="34">
        <v>5</v>
      </c>
      <c r="C3" s="3">
        <v>9</v>
      </c>
      <c r="D3" s="35" t="s">
        <v>120</v>
      </c>
    </row>
    <row r="4" spans="1:4" ht="127.5" x14ac:dyDescent="0.2">
      <c r="A4" s="33" t="s">
        <v>61</v>
      </c>
      <c r="B4" s="34">
        <v>4</v>
      </c>
      <c r="C4" s="3">
        <v>10</v>
      </c>
      <c r="D4" s="35" t="s">
        <v>141</v>
      </c>
    </row>
    <row r="5" spans="1:4" ht="114.75" x14ac:dyDescent="0.2">
      <c r="A5" s="33" t="s">
        <v>99</v>
      </c>
      <c r="B5" s="34">
        <v>2</v>
      </c>
      <c r="C5" s="3">
        <v>11</v>
      </c>
      <c r="D5" s="35" t="s">
        <v>142</v>
      </c>
    </row>
    <row r="6" spans="1:4" ht="90" x14ac:dyDescent="0.2">
      <c r="A6" s="33" t="s">
        <v>100</v>
      </c>
      <c r="B6" s="34">
        <v>2</v>
      </c>
      <c r="C6" s="3">
        <v>12</v>
      </c>
      <c r="D6" s="35" t="s">
        <v>143</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zoomScaleNormal="100" workbookViewId="0">
      <selection activeCell="I4" sqref="I4"/>
    </sheetView>
  </sheetViews>
  <sheetFormatPr defaultRowHeight="12.75" x14ac:dyDescent="0.2"/>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x14ac:dyDescent="0.25">
      <c r="A1" s="18" t="s">
        <v>38</v>
      </c>
      <c r="B1" s="18" t="s">
        <v>32</v>
      </c>
      <c r="C1" s="18" t="s">
        <v>39</v>
      </c>
      <c r="D1" s="1" t="s">
        <v>40</v>
      </c>
      <c r="E1" s="1" t="s">
        <v>42</v>
      </c>
      <c r="F1" s="1" t="s">
        <v>65</v>
      </c>
      <c r="G1" s="1" t="s">
        <v>47</v>
      </c>
      <c r="H1" s="1" t="s">
        <v>52</v>
      </c>
      <c r="I1" s="1" t="s">
        <v>66</v>
      </c>
      <c r="J1" s="1" t="s">
        <v>59</v>
      </c>
      <c r="K1" s="1">
        <v>1</v>
      </c>
      <c r="L1" s="1">
        <v>2</v>
      </c>
      <c r="M1" s="1">
        <v>3</v>
      </c>
      <c r="N1" s="1">
        <v>4</v>
      </c>
      <c r="O1" s="1" t="s">
        <v>89</v>
      </c>
      <c r="P1" s="1" t="s">
        <v>67</v>
      </c>
      <c r="Q1" s="1" t="s">
        <v>68</v>
      </c>
      <c r="R1" s="1" t="s">
        <v>69</v>
      </c>
      <c r="S1" s="1" t="s">
        <v>70</v>
      </c>
      <c r="T1" s="1" t="s">
        <v>71</v>
      </c>
      <c r="U1" s="1" t="s">
        <v>90</v>
      </c>
      <c r="V1" s="1" t="s">
        <v>72</v>
      </c>
      <c r="W1" s="1" t="s">
        <v>73</v>
      </c>
      <c r="X1" s="1" t="s">
        <v>74</v>
      </c>
      <c r="Y1" s="1" t="s">
        <v>75</v>
      </c>
      <c r="Z1" s="1" t="s">
        <v>91</v>
      </c>
      <c r="AA1" s="1" t="s">
        <v>76</v>
      </c>
      <c r="AB1" s="1" t="s">
        <v>77</v>
      </c>
      <c r="AC1" s="1" t="s">
        <v>78</v>
      </c>
      <c r="AD1" s="1" t="s">
        <v>79</v>
      </c>
      <c r="AE1" s="1" t="s">
        <v>92</v>
      </c>
      <c r="AF1" s="23" t="s">
        <v>80</v>
      </c>
      <c r="AG1" s="23" t="s">
        <v>81</v>
      </c>
      <c r="AH1" s="23" t="s">
        <v>82</v>
      </c>
      <c r="AI1" s="23" t="s">
        <v>83</v>
      </c>
      <c r="AJ1" s="23" t="s">
        <v>84</v>
      </c>
      <c r="AK1" s="23" t="s">
        <v>85</v>
      </c>
      <c r="AL1" s="23" t="s">
        <v>86</v>
      </c>
      <c r="AM1" s="23" t="s">
        <v>87</v>
      </c>
      <c r="AN1" s="24" t="s">
        <v>88</v>
      </c>
      <c r="AO1" s="25" t="s">
        <v>93</v>
      </c>
      <c r="AP1" s="25" t="s">
        <v>94</v>
      </c>
      <c r="AQ1" s="25" t="s">
        <v>95</v>
      </c>
      <c r="AR1" s="25" t="s">
        <v>96</v>
      </c>
    </row>
    <row r="2" spans="1:44" x14ac:dyDescent="0.2">
      <c r="A2" s="26" t="str">
        <f>Scoring!A5</f>
        <v>Modernization of Poultry Slaughter Inspection</v>
      </c>
      <c r="B2" s="26" t="str">
        <f>Scoring!A7</f>
        <v>0583-AD32</v>
      </c>
      <c r="C2" s="27" t="str">
        <f>Scoring!A3</f>
        <v>USDA</v>
      </c>
      <c r="D2" s="6">
        <f>Scoring!B9</f>
        <v>40966</v>
      </c>
      <c r="E2" s="6" t="str">
        <f>Scoring!D7</f>
        <v>No</v>
      </c>
      <c r="F2">
        <f>G2+H2+J2</f>
        <v>41</v>
      </c>
      <c r="G2">
        <f>SUM(K2:N2)</f>
        <v>13</v>
      </c>
      <c r="H2">
        <f>O2+U2+Z2+AE2</f>
        <v>15</v>
      </c>
      <c r="I2">
        <f>G2+H2</f>
        <v>28</v>
      </c>
      <c r="J2">
        <f>SUM(AO2:AR2)</f>
        <v>13</v>
      </c>
      <c r="K2">
        <f>'Topic 1 - Openness'!B3</f>
        <v>4</v>
      </c>
      <c r="L2">
        <f>'Topic 1 - Openness'!B4</f>
        <v>2</v>
      </c>
      <c r="M2">
        <f>'Topic 1 - Openness'!B5</f>
        <v>3</v>
      </c>
      <c r="N2">
        <f>'Topic 1 - Openness'!B6</f>
        <v>4</v>
      </c>
      <c r="O2">
        <f>'Topic 2 - Analysis'!B4</f>
        <v>5</v>
      </c>
      <c r="P2">
        <f>'Topic 2 - Analysis'!B5</f>
        <v>5</v>
      </c>
      <c r="Q2">
        <f>'Topic 2 - Analysis'!B6</f>
        <v>4</v>
      </c>
      <c r="R2">
        <f>'Topic 2 - Analysis'!B7</f>
        <v>5</v>
      </c>
      <c r="S2">
        <f>'Topic 2 - Analysis'!B8</f>
        <v>5</v>
      </c>
      <c r="T2">
        <f>'Topic 2 - Analysis'!B9</f>
        <v>4</v>
      </c>
      <c r="U2">
        <f>'Topic 2 - Analysis'!B10</f>
        <v>4</v>
      </c>
      <c r="V2">
        <f>'Topic 2 - Analysis'!B11</f>
        <v>5</v>
      </c>
      <c r="W2">
        <f>'Topic 2 - Analysis'!B12</f>
        <v>5</v>
      </c>
      <c r="X2">
        <f>'Topic 2 - Analysis'!B13</f>
        <v>5</v>
      </c>
      <c r="Y2">
        <f>'Topic 2 - Analysis'!B14</f>
        <v>1</v>
      </c>
      <c r="Z2">
        <f>'Topic 2 - Analysis'!B15</f>
        <v>3</v>
      </c>
      <c r="AA2">
        <f>'Topic 2 - Analysis'!B16</f>
        <v>5</v>
      </c>
      <c r="AB2">
        <f>'Topic 2 - Analysis'!B17</f>
        <v>3</v>
      </c>
      <c r="AC2">
        <f>'Topic 2 - Analysis'!B18</f>
        <v>3</v>
      </c>
      <c r="AD2">
        <f>'Topic 2 - Analysis'!B19</f>
        <v>2</v>
      </c>
      <c r="AE2">
        <f>'Topic 2 - Analysis'!B20</f>
        <v>3</v>
      </c>
      <c r="AF2">
        <f>'Topic 2 - Analysis'!B21</f>
        <v>5</v>
      </c>
      <c r="AG2">
        <f>'Topic 2 - Analysis'!B22</f>
        <v>5</v>
      </c>
      <c r="AH2">
        <f>'Topic 2 - Analysis'!B23</f>
        <v>5</v>
      </c>
      <c r="AI2">
        <f>'Topic 2 - Analysis'!B24</f>
        <v>3</v>
      </c>
      <c r="AJ2">
        <f>'Topic 2 - Analysis'!B25</f>
        <v>0</v>
      </c>
      <c r="AK2">
        <f>'Topic 2 - Analysis'!B26</f>
        <v>5</v>
      </c>
      <c r="AL2">
        <f>'Topic 2 - Analysis'!B27</f>
        <v>2</v>
      </c>
      <c r="AM2">
        <f>'Topic 2 - Analysis'!B28</f>
        <v>2</v>
      </c>
      <c r="AN2">
        <f>'Topic 2 - Analysis'!B29</f>
        <v>4</v>
      </c>
      <c r="AO2">
        <f>'Topic 3 - Use'!B3</f>
        <v>5</v>
      </c>
      <c r="AP2">
        <f>'Topic 3 - Use'!B4</f>
        <v>4</v>
      </c>
      <c r="AQ2">
        <f>'Topic 3 - Use'!B5</f>
        <v>2</v>
      </c>
      <c r="AR2">
        <f>'Topic 3 - Use'!B6</f>
        <v>2</v>
      </c>
    </row>
    <row r="3" spans="1:44" x14ac:dyDescent="0.2">
      <c r="A3" s="26"/>
      <c r="B3" s="26"/>
      <c r="C3" s="27"/>
    </row>
    <row r="4" spans="1:44" x14ac:dyDescent="0.2">
      <c r="A4" s="26"/>
      <c r="B4" s="26"/>
      <c r="C4" s="27"/>
    </row>
    <row r="5" spans="1:44" x14ac:dyDescent="0.2">
      <c r="A5" s="26"/>
      <c r="B5" s="26"/>
      <c r="C5" s="27"/>
    </row>
    <row r="6" spans="1:44" x14ac:dyDescent="0.2">
      <c r="A6" s="18"/>
      <c r="B6" s="18"/>
      <c r="C6" s="28"/>
    </row>
    <row r="7" spans="1:44" x14ac:dyDescent="0.2">
      <c r="A7" s="26"/>
      <c r="B7" s="26"/>
      <c r="C7" s="27"/>
    </row>
    <row r="8" spans="1:44" x14ac:dyDescent="0.2">
      <c r="A8" s="26"/>
      <c r="B8" s="26"/>
      <c r="C8" s="27"/>
    </row>
    <row r="9" spans="1:44" x14ac:dyDescent="0.2">
      <c r="A9" s="26"/>
      <c r="B9" s="26"/>
      <c r="C9" s="27"/>
    </row>
    <row r="10" spans="1:44" x14ac:dyDescent="0.2">
      <c r="A10" s="26"/>
      <c r="B10" s="26"/>
      <c r="C10" s="27"/>
    </row>
    <row r="11" spans="1:44" x14ac:dyDescent="0.2">
      <c r="A11" s="18"/>
      <c r="B11" s="18"/>
      <c r="C11" s="28"/>
    </row>
    <row r="12" spans="1:44" x14ac:dyDescent="0.2">
      <c r="A12" s="26"/>
      <c r="B12" s="26"/>
      <c r="C12" s="27"/>
    </row>
    <row r="13" spans="1:44" x14ac:dyDescent="0.2">
      <c r="A13" s="26"/>
      <c r="B13" s="26"/>
      <c r="C13" s="27"/>
    </row>
    <row r="14" spans="1:44" x14ac:dyDescent="0.2">
      <c r="A14" s="26"/>
      <c r="B14" s="26"/>
      <c r="C14" s="27"/>
    </row>
    <row r="15" spans="1:44" x14ac:dyDescent="0.2">
      <c r="A15" s="26"/>
      <c r="B15" s="26"/>
      <c r="C15" s="27"/>
    </row>
    <row r="16" spans="1:44" x14ac:dyDescent="0.2">
      <c r="A16" s="18"/>
      <c r="B16" s="18"/>
      <c r="C16" s="28"/>
    </row>
    <row r="17" spans="1:4" x14ac:dyDescent="0.2">
      <c r="A17" s="26"/>
      <c r="B17" s="26"/>
      <c r="C17" s="27"/>
    </row>
    <row r="18" spans="1:4" x14ac:dyDescent="0.2">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2012-05-08T16:01:14Z</dcterms:modified>
</cp:coreProperties>
</file>