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<sst xmlns="http://schemas.openxmlformats.org/spreadsheetml/2006/main" count="193" uniqueCount="137">
  <si>
    <t>Score</t>
  </si>
  <si>
    <t>Regulatory Scoring</t>
  </si>
  <si>
    <t>Rule summary:</t>
  </si>
  <si>
    <t>Comments</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</si>
  <si>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</si>
  <si>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</si>
  <si>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</si>
  <si>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</si>
  <si>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</si>
  <si>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</si>
  <si>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</si>
  <si>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</si>
  <si>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</si>
  <si>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</si>
  <si>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</si>
  <si>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</si>
  <si>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</si>
  <si>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</si>
  <si>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</si>
  <si>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</si>
  <si>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</si>
  <si>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</si>
  <si>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</si>
  <si>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</si>
  <si>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</si>
  <si>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</si>
  <si>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</si>
  <si>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</si>
  <si>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</si>
  <si>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</si>
  <si>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</si>
  <si>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</si>
  <si>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</si>
  <si>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</si>
  <si>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</si>
  <si>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</si>
  <si>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</si>
  <si>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</si>
  <si>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</si>
  <si>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</si>
  <si>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</si>
  <si>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</si>
  <si>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</si>
  <si>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</si>
  <si>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</si>
  <si>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</si>
  <si>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</si>
  <si>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</si>
  <si>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</si>
  <si>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</si>
  <si>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</si>
  <si>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</si>
  <si>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</si>
  <si>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</si>
  <si>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</si>
  <si>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</si>
  <si>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</si>
  <si>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</si>
  <si>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</si>
  <si>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</si>
  <si>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</si>
  <si>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</si>
  <si>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</si>
  <si>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</si>
  <si>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</si>
  <si>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</si>
  <si>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</si>
  <si>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</si>
  <si>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</si>
  <si>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</si>
  <si>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</si>
  <si>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</si>
  <si>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</si>
  <si>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</si>
  <si>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</si>
  <si>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</si>
  <si>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</si>
  <si>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</si>
  <si>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</si>
  <si>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</si>
  <si>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</si>
  <si>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</si>
  <si>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</si>
  <si>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</si>
  <si>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</si>
  <si>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</si>
  <si>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</si>
  <si>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</si>
  <si>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</si>
  <si>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</si>
  <si>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</si>
  <si>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</si>
  <si>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</si>
  <si>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</si>
  <si>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</si>
  <si>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</si>
  <si>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</si>
  <si>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DOE</t>
  </si>
  <si>
    <t>Energy Conservation Program: Small Electric Motors</t>
  </si>
  <si>
    <t>1904-AB70</t>
  </si>
  <si>
    <t>Proposed</t>
  </si>
  <si>
    <t>Data seemed well cited but required some effort to track down.</t>
  </si>
  <si>
    <t>Intended outcomes (dollars saved over the life cycle of the equipment, energy saved, lives saved) were clearly listed.</t>
  </si>
  <si>
    <t>Its not explicitly provided and depends on existing models used by DOE and EPA.</t>
  </si>
  <si>
    <t>Net benefits and other outcomes are examined for all of the TSLs and key motor types.</t>
  </si>
  <si>
    <t>Incremental (to the baseline) costs are examined for different motor types and TSLs.</t>
  </si>
  <si>
    <t>Yes, these points are carefully examined by motor category using Net Present Values (NPVs) for 3% and 7% over the period 2015 to 2065.</t>
  </si>
  <si>
    <t>Cost-effectiveness can be calculated from the data used in the NPV analysis</t>
  </si>
  <si>
    <t>Models were documented, accessible and interactive.  Assumptions were spelled out.</t>
  </si>
  <si>
    <t xml:space="preserve">The uncertainty of the outcomes is emphasized by the range of estimates, distributions and simulations, and sensitivity analysis that is often used. </t>
  </si>
  <si>
    <t>It is assumed that firms will not purchase more efficient and cost-saving motors even as energy prices rise over time.</t>
  </si>
  <si>
    <t>The Energy Policy and Conservation Act authorizes the U.S. Department of Energy (DOE) to establish energy conservation standards for various consumer products and commercial and industrial equipment. Such equipment includes those small electric motors for which DOE determines that energy conservation standards would be technologically feasible and economically justified, and would result in significant energy savings. In this notice, DOE proposes energy conservation standards for certain small electric motors and is announcing a public meeting.</t>
  </si>
  <si>
    <t>Does not say explicitly how these outcomes would be measured ex post.  They do have clear definitions of how dollars and energy saved can be measured on page 16-2 of the RIA.</t>
  </si>
  <si>
    <t xml:space="preserve">Seven or eight Trial Standard Levels (TSLs) representing different motor efficiency levels are examined. </t>
  </si>
  <si>
    <t>A range of cost estimates and different assumptions are presented. They use a variety of discount rates to reflect uncertainty</t>
  </si>
  <si>
    <t>The options that maximize net benefits for the various motors (NPV) were chosen.</t>
  </si>
  <si>
    <t>DOE did not say it would assess future performance or indicate any data that it would track after the rule was finalized. But the analysis in the RIA and preamble provides a template that could be used going forward.</t>
  </si>
  <si>
    <t>In addition to the numerous TSLs that are examined, five non regulatory alternatives such as taxes, subsidies, rebates, and government bulk purchases are examined.</t>
  </si>
  <si>
    <t>No</t>
  </si>
  <si>
    <t>With some effort and study, a well informed layperson should be able to figure out what was done. It is pretty easy to read.</t>
  </si>
  <si>
    <t>The empirical support for the off the shelf models have strong empirical support.</t>
  </si>
  <si>
    <t>The market failure issue is discussed, but the analysis does not clearly explain why firms have little interest in purchasing motors that are economically efficient over their life cycle.</t>
  </si>
  <si>
    <t>For the most part, the problem is assumed and comments are sought as to why there might not be a problem.</t>
  </si>
  <si>
    <t>The analysis presents credible empirical support for the environmental impacts but not for the cost saving impacts, which are the main benefits.</t>
  </si>
  <si>
    <t xml:space="preserve">The analysis adresses uncertianty for the environmental and energy impacts but not for the cost saving impacts, which is an important problem that DOE is trying to solve. </t>
  </si>
  <si>
    <t>DOE does a good job of estimating all major expenditure categories. They have a thorough analysis and examine a wide range of expenditures from engineering costs to shipping costs</t>
  </si>
  <si>
    <t>The analysis identifies price impacts in sensitivity analyses using different assumptions about price elasticity of higher priced motors but assumes no impact in its "best" estimate.</t>
  </si>
  <si>
    <t>The analysis estimates how many producers/consumers will switch to other types of engines once this regulation goes into effect, but the assumption that firms do not attempt to minimize the life cycle costs of electric motors is problematic.</t>
  </si>
  <si>
    <t>DOE examines different types of manufactures (small vs. large, etc) and different types of customers and asses what costs they would face.  The analysis also considers the effects up and down the production line -- since small motors are a product that are also used in other products. But demographic impacts are not analyzed.</t>
  </si>
  <si>
    <t>See above. For the most part, the beneficiaries bear the costs.</t>
  </si>
  <si>
    <t xml:space="preserve">The preamble says the economic analysis was used to choose the proposed options; the DOE certainly did a lot of analysis that supports the regulation. </t>
  </si>
  <si>
    <t>Not explicitly. The outcome measures and goals can be easily tracked to determine future energy savings.</t>
  </si>
  <si>
    <t>Total</t>
  </si>
  <si>
    <t xml:space="preserve">This regulation is easily findable by searching the RIN on regulations.gov.  The RIA does not appear to be on regulations.gov but is in the Technical Support Document as Chapter 16 on the DOE website. </t>
  </si>
  <si>
    <t>See Topic 1 Tab</t>
  </si>
  <si>
    <t>See Topic 3 Tab</t>
  </si>
  <si>
    <t>See Topic 2 Tab</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</si>
</sst>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0" fillId="33" borderId="0" xfId="0" applyFill="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4" borderId="0" xfId="0" applyFont="1" applyFill="1" applyBorder="1" applyAlignment="1">
      <alignment horizontal="left" wrapText="1"/>
    </xf>
    <xf numFmtId="0" fontId="5" fillId="34"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4" borderId="0" xfId="0" applyFont="1" applyFill="1" applyBorder="1" applyAlignment="1">
      <alignment wrapText="1"/>
    </xf>
    <xf numFmtId="0" fontId="0" fillId="34" borderId="0" xfId="0" applyFont="1" applyFill="1" applyBorder="1" applyAlignment="1">
      <alignment/>
    </xf>
    <xf numFmtId="0" fontId="1" fillId="34"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4" borderId="0" xfId="0" applyFont="1" applyFill="1" applyBorder="1" applyAlignment="1">
      <alignment horizontal="left"/>
    </xf>
    <xf numFmtId="0" fontId="1" fillId="34"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4" borderId="10" xfId="0" applyFont="1" applyFill="1" applyBorder="1" applyAlignment="1">
      <alignment/>
    </xf>
    <xf numFmtId="0" fontId="1" fillId="34" borderId="10" xfId="0" applyFont="1" applyFill="1" applyBorder="1" applyAlignment="1">
      <alignment horizontal="left"/>
    </xf>
    <xf numFmtId="0" fontId="1" fillId="34"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1" fillId="35" borderId="10" xfId="0" applyFont="1" applyFill="1" applyBorder="1" applyAlignment="1">
      <alignment horizontal="left"/>
    </xf>
    <xf numFmtId="0" fontId="1" fillId="35" borderId="10" xfId="0" applyFont="1" applyFill="1" applyBorder="1" applyAlignment="1">
      <alignment wrapText="1"/>
    </xf>
    <xf numFmtId="0" fontId="7" fillId="34" borderId="10" xfId="0" applyFont="1" applyFill="1" applyBorder="1" applyAlignment="1">
      <alignment wrapText="1"/>
    </xf>
    <xf numFmtId="0" fontId="0" fillId="34" borderId="10" xfId="0" applyFont="1" applyFill="1" applyBorder="1" applyAlignment="1">
      <alignment horizontal="left"/>
    </xf>
    <xf numFmtId="0" fontId="0" fillId="34" borderId="10" xfId="0" applyFont="1" applyFill="1" applyBorder="1" applyAlignment="1">
      <alignment/>
    </xf>
    <xf numFmtId="0" fontId="0" fillId="34"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34" borderId="0" xfId="0" applyFont="1" applyFill="1" applyBorder="1" applyAlignment="1">
      <alignment horizontal="left" wrapText="1"/>
    </xf>
    <xf numFmtId="0" fontId="0" fillId="34"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4" borderId="0" xfId="0" applyFont="1" applyFill="1" applyBorder="1" applyAlignment="1">
      <alignment horizontal="left" wrapText="1"/>
    </xf>
    <xf numFmtId="0" fontId="0" fillId="0" borderId="0" xfId="0" applyFont="1" applyBorder="1" applyAlignment="1">
      <alignment horizontal="left" vertical="top" wrapText="1"/>
    </xf>
    <xf numFmtId="14" fontId="0" fillId="0" borderId="0" xfId="0" applyNumberFormat="1" applyFont="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0" fillId="0" borderId="0" xfId="54"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39"/>
  <sheetViews>
    <sheetView tabSelected="1" zoomScalePageLayoutView="0" workbookViewId="0" topLeftCell="A1">
      <selection activeCell="E6" sqref="E6"/>
    </sheetView>
  </sheetViews>
  <sheetFormatPr defaultColWidth="9.140625" defaultRowHeight="12.75"/>
  <cols>
    <col min="1" max="1" width="62.57421875" style="20" customWidth="1"/>
    <col min="2" max="2" width="7.7109375" style="9" customWidth="1"/>
    <col min="3" max="4" width="9.140625" style="9" customWidth="1"/>
    <col min="5" max="5" width="9.140625" style="8" customWidth="1"/>
    <col min="6" max="16384" width="9.140625" style="9" customWidth="1"/>
  </cols>
  <sheetData>
    <row r="1" spans="1:4" ht="12.75">
      <c r="A1" s="48" t="s">
        <v>1</v>
      </c>
      <c r="B1" s="48"/>
      <c r="C1" s="48"/>
      <c r="D1" s="48"/>
    </row>
    <row r="2" spans="1:4" ht="12.75">
      <c r="A2" s="10" t="s">
        <v>25</v>
      </c>
      <c r="B2" s="11"/>
      <c r="C2" s="11"/>
      <c r="D2" s="11"/>
    </row>
    <row r="3" spans="1:4" ht="12.75">
      <c r="A3" s="12" t="s">
        <v>97</v>
      </c>
      <c r="B3" s="13"/>
      <c r="C3" s="13"/>
      <c r="D3" s="13"/>
    </row>
    <row r="4" spans="1:4" ht="12.75">
      <c r="A4" s="10" t="s">
        <v>21</v>
      </c>
      <c r="B4" s="11"/>
      <c r="C4" s="11"/>
      <c r="D4" s="11"/>
    </row>
    <row r="5" spans="1:4" ht="12.75" customHeight="1">
      <c r="A5" s="49" t="s">
        <v>98</v>
      </c>
      <c r="B5" s="49"/>
      <c r="C5" s="49"/>
      <c r="D5" s="49"/>
    </row>
    <row r="6" spans="1:4" ht="12.75">
      <c r="A6" s="50" t="s">
        <v>22</v>
      </c>
      <c r="B6" s="50"/>
      <c r="C6" s="50"/>
      <c r="D6" s="50"/>
    </row>
    <row r="7" spans="1:4" ht="12.75">
      <c r="A7" s="14" t="s">
        <v>99</v>
      </c>
      <c r="B7" s="47" t="s">
        <v>31</v>
      </c>
      <c r="C7" s="47" t="s">
        <v>32</v>
      </c>
      <c r="D7" s="14" t="s">
        <v>118</v>
      </c>
    </row>
    <row r="8" spans="1:4" ht="12.75" customHeight="1">
      <c r="A8" s="10" t="s">
        <v>23</v>
      </c>
      <c r="B8" s="50" t="s">
        <v>24</v>
      </c>
      <c r="C8" s="50"/>
      <c r="D8" s="50"/>
    </row>
    <row r="9" spans="1:4" ht="12.75">
      <c r="A9" s="14" t="s">
        <v>100</v>
      </c>
      <c r="B9" s="52">
        <v>40141</v>
      </c>
      <c r="C9" s="49"/>
      <c r="D9" s="49"/>
    </row>
    <row r="10" spans="1:4" ht="12.75">
      <c r="A10" s="15" t="s">
        <v>2</v>
      </c>
      <c r="B10" s="16"/>
      <c r="C10" s="16"/>
      <c r="D10" s="16"/>
    </row>
    <row r="11" spans="1:4" ht="12.75" customHeight="1">
      <c r="A11" s="51" t="s">
        <v>111</v>
      </c>
      <c r="B11" s="51"/>
      <c r="C11" s="51"/>
      <c r="D11" s="51"/>
    </row>
    <row r="12" spans="1:4" ht="12.75">
      <c r="A12" s="51"/>
      <c r="B12" s="51"/>
      <c r="C12" s="51"/>
      <c r="D12" s="51"/>
    </row>
    <row r="13" spans="1:4" ht="12.75">
      <c r="A13" s="51"/>
      <c r="B13" s="51"/>
      <c r="C13" s="51"/>
      <c r="D13" s="51"/>
    </row>
    <row r="14" spans="1:4" ht="30" customHeight="1">
      <c r="A14" s="51"/>
      <c r="B14" s="51"/>
      <c r="C14" s="51"/>
      <c r="D14" s="51"/>
    </row>
    <row r="15" spans="1:256" s="1" customFormat="1" ht="12.75">
      <c r="A15" s="15" t="s">
        <v>38</v>
      </c>
      <c r="B15" s="17" t="s">
        <v>0</v>
      </c>
      <c r="C15" s="17" t="s">
        <v>3</v>
      </c>
      <c r="D15" s="17"/>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4" ht="25.5">
      <c r="A16" s="20" t="s">
        <v>39</v>
      </c>
      <c r="B16" s="5">
        <f>'Topic 1 - Openness'!B3</f>
        <v>4</v>
      </c>
      <c r="C16" s="59" t="s">
        <v>134</v>
      </c>
      <c r="D16" s="59"/>
    </row>
    <row r="17" spans="1:4" ht="12.75">
      <c r="A17" s="20" t="s">
        <v>40</v>
      </c>
      <c r="B17" s="5">
        <f>'Topic 1 - Openness'!B4</f>
        <v>3</v>
      </c>
      <c r="C17" s="59" t="s">
        <v>134</v>
      </c>
      <c r="D17" s="59"/>
    </row>
    <row r="18" spans="1:4" ht="12.75">
      <c r="A18" s="20" t="s">
        <v>41</v>
      </c>
      <c r="B18" s="5">
        <f>'Topic 1 - Openness'!B5</f>
        <v>5</v>
      </c>
      <c r="C18" s="59" t="s">
        <v>134</v>
      </c>
      <c r="D18" s="59"/>
    </row>
    <row r="19" spans="1:4" ht="31.5" customHeight="1">
      <c r="A19" s="20" t="s">
        <v>42</v>
      </c>
      <c r="B19" s="5">
        <f>'Topic 1 - Openness'!B6</f>
        <v>4</v>
      </c>
      <c r="C19" s="59" t="s">
        <v>134</v>
      </c>
      <c r="D19" s="59"/>
    </row>
    <row r="20" spans="1:4" ht="12.75">
      <c r="A20" s="46" t="s">
        <v>48</v>
      </c>
      <c r="B20" s="47">
        <f>B16+B17+B18+B19</f>
        <v>16</v>
      </c>
      <c r="C20" s="21"/>
      <c r="D20" s="21"/>
    </row>
    <row r="21" spans="1:4" ht="12.75">
      <c r="A21" s="46"/>
      <c r="B21" s="47"/>
      <c r="C21" s="21"/>
      <c r="D21" s="21"/>
    </row>
    <row r="22" spans="1:4" ht="12.75">
      <c r="A22" s="14"/>
      <c r="B22" s="5"/>
      <c r="C22" s="5"/>
      <c r="D22" s="5"/>
    </row>
    <row r="23" spans="1:256" s="1" customFormat="1" ht="12.75">
      <c r="A23" s="15" t="s">
        <v>43</v>
      </c>
      <c r="B23" s="17" t="s">
        <v>0</v>
      </c>
      <c r="C23" s="17" t="s">
        <v>3</v>
      </c>
      <c r="D23" s="17"/>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4" ht="25.5">
      <c r="A24" s="20" t="s">
        <v>44</v>
      </c>
      <c r="B24" s="5">
        <f>'Topic 2 - Analysis'!B4</f>
        <v>4</v>
      </c>
      <c r="C24" s="59" t="s">
        <v>136</v>
      </c>
      <c r="D24" s="59"/>
    </row>
    <row r="25" spans="1:4" ht="38.25">
      <c r="A25" s="20" t="s">
        <v>45</v>
      </c>
      <c r="B25" s="5">
        <f>'Topic 2 - Analysis'!B10</f>
        <v>2</v>
      </c>
      <c r="C25" s="59" t="s">
        <v>136</v>
      </c>
      <c r="D25" s="59"/>
    </row>
    <row r="26" spans="1:4" ht="25.5">
      <c r="A26" s="20" t="s">
        <v>46</v>
      </c>
      <c r="B26" s="5">
        <f>'Topic 2 - Analysis'!B15</f>
        <v>4</v>
      </c>
      <c r="C26" s="59" t="s">
        <v>136</v>
      </c>
      <c r="D26" s="59"/>
    </row>
    <row r="27" spans="1:4" ht="12.75">
      <c r="A27" s="20" t="s">
        <v>47</v>
      </c>
      <c r="B27" s="5">
        <f>'Topic 2 - Analysis'!B20</f>
        <v>4</v>
      </c>
      <c r="C27" s="59" t="s">
        <v>136</v>
      </c>
      <c r="D27" s="59"/>
    </row>
    <row r="28" spans="1:4" ht="12.75">
      <c r="A28" s="46" t="s">
        <v>49</v>
      </c>
      <c r="B28" s="47">
        <f>B24+B25+B26+B27</f>
        <v>14</v>
      </c>
      <c r="C28" s="21"/>
      <c r="D28" s="21"/>
    </row>
    <row r="29" spans="1:4" ht="12.75">
      <c r="A29" s="46"/>
      <c r="B29" s="47"/>
      <c r="C29" s="21"/>
      <c r="D29" s="21"/>
    </row>
    <row r="30" spans="1:4" ht="12.75">
      <c r="A30" s="14"/>
      <c r="B30" s="5"/>
      <c r="C30" s="5"/>
      <c r="D30" s="5"/>
    </row>
    <row r="31" spans="1:256" s="1" customFormat="1" ht="12.75">
      <c r="A31" s="15" t="s">
        <v>50</v>
      </c>
      <c r="B31" s="17" t="s">
        <v>0</v>
      </c>
      <c r="C31" s="17" t="s">
        <v>3</v>
      </c>
      <c r="D31" s="17"/>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4" ht="25.5">
      <c r="A32" s="20" t="s">
        <v>51</v>
      </c>
      <c r="B32" s="5">
        <f>'Topic 3 - Use'!B3</f>
        <v>4</v>
      </c>
      <c r="C32" s="59" t="s">
        <v>135</v>
      </c>
      <c r="D32" s="59"/>
    </row>
    <row r="33" spans="1:4" ht="25.5">
      <c r="A33" s="20" t="s">
        <v>52</v>
      </c>
      <c r="B33" s="5">
        <f>'Topic 3 - Use'!B4</f>
        <v>5</v>
      </c>
      <c r="C33" s="59" t="s">
        <v>135</v>
      </c>
      <c r="D33" s="59"/>
    </row>
    <row r="34" spans="1:4" ht="25.5">
      <c r="A34" s="20" t="s">
        <v>53</v>
      </c>
      <c r="B34" s="5">
        <v>1</v>
      </c>
      <c r="C34" s="59" t="s">
        <v>135</v>
      </c>
      <c r="D34" s="59"/>
    </row>
    <row r="35" spans="1:4" ht="38.25">
      <c r="A35" s="20" t="s">
        <v>54</v>
      </c>
      <c r="B35" s="5">
        <f>'Topic 3 - Use'!B6</f>
        <v>2</v>
      </c>
      <c r="C35" s="59" t="s">
        <v>135</v>
      </c>
      <c r="D35" s="59"/>
    </row>
    <row r="36" spans="1:4" ht="15.75" customHeight="1">
      <c r="A36" s="46" t="s">
        <v>55</v>
      </c>
      <c r="B36" s="47">
        <f>B32+B33+B34+B35</f>
        <v>12</v>
      </c>
      <c r="C36" s="21"/>
      <c r="D36" s="21"/>
    </row>
    <row r="37" spans="1:256" s="1" customFormat="1" ht="12.75">
      <c r="A37" s="46"/>
      <c r="B37" s="47"/>
      <c r="C37" s="17"/>
      <c r="D37" s="17"/>
      <c r="E37" s="18"/>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row>
    <row r="39" spans="1:4" ht="12.75">
      <c r="A39" s="15" t="s">
        <v>132</v>
      </c>
      <c r="B39" s="17">
        <f>SUM(B20+B28+B36)</f>
        <v>42</v>
      </c>
      <c r="C39" s="22"/>
      <c r="D39" s="22"/>
    </row>
  </sheetData>
  <sheetProtection/>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9:D9"/>
    <mergeCell ref="B7:C7"/>
    <mergeCell ref="A28:A29"/>
    <mergeCell ref="C26:D26"/>
    <mergeCell ref="A36:A37"/>
    <mergeCell ref="B36:B37"/>
    <mergeCell ref="B28:B29"/>
    <mergeCell ref="C17:D17"/>
    <mergeCell ref="C18:D18"/>
    <mergeCell ref="C19:D19"/>
    <mergeCell ref="C35:D35"/>
    <mergeCell ref="C33:D33"/>
  </mergeCells>
  <hyperlinks>
    <hyperlink ref="C16:D16" location="'Topic 1 - Transparency'!D3" display="1A"/>
    <hyperlink ref="C17:D17" location="'Topic 1 - Transparency'!D3" display="1A"/>
    <hyperlink ref="C18:D18" location="'Topic 1 - Transparency'!D3" display="1A"/>
    <hyperlink ref="C19:D19" location="'Topic 1 - Transparency'!D3" display="1A"/>
    <hyperlink ref="C24:D24" location="'Topic 1 - Transparency'!D3" display="1A"/>
    <hyperlink ref="C32:D32" location="'Topic 1 - Transparency'!D3" display="1A"/>
    <hyperlink ref="C33:D33" location="'Topic 1 - Transparency'!D3" display="1A"/>
    <hyperlink ref="C34:D34" location="'Topic 1 - Transparency'!D3" display="1A"/>
    <hyperlink ref="C35:D35" location="'Topic 1 - Transparency'!D3" display="1A"/>
    <hyperlink ref="C25:D25" location="'Topic 1 - Transparency'!D3" display="1A"/>
    <hyperlink ref="C26:D26" location="'Topic 1 - Transparency'!D3" display="1A"/>
    <hyperlink ref="C27:D27" location="'Topic 1 - Transparency'!D3" display="1A"/>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A2" sqref="A2"/>
    </sheetView>
  </sheetViews>
  <sheetFormatPr defaultColWidth="9.140625" defaultRowHeight="12.75"/>
  <cols>
    <col min="1" max="1" width="10.57421875" style="0" customWidth="1"/>
    <col min="4" max="4" width="11.00390625" style="0" customWidth="1"/>
    <col min="5" max="5" width="13.8515625" style="0" customWidth="1"/>
    <col min="7" max="7" width="13.421875" style="0" customWidth="1"/>
    <col min="8" max="9" width="14.00390625" style="0" customWidth="1"/>
    <col min="10" max="10" width="11.7109375" style="0" customWidth="1"/>
  </cols>
  <sheetData>
    <row r="1" spans="1:44" ht="13.5" thickBot="1">
      <c r="A1" s="19" t="s">
        <v>28</v>
      </c>
      <c r="B1" s="19" t="s">
        <v>22</v>
      </c>
      <c r="C1" s="19" t="s">
        <v>29</v>
      </c>
      <c r="D1" s="1" t="s">
        <v>30</v>
      </c>
      <c r="E1" s="1" t="s">
        <v>33</v>
      </c>
      <c r="F1" s="1" t="s">
        <v>56</v>
      </c>
      <c r="G1" s="1" t="s">
        <v>38</v>
      </c>
      <c r="H1" s="1" t="s">
        <v>43</v>
      </c>
      <c r="I1" s="1" t="s">
        <v>57</v>
      </c>
      <c r="J1" s="1" t="s">
        <v>50</v>
      </c>
      <c r="K1" s="1">
        <v>1</v>
      </c>
      <c r="L1" s="1">
        <v>2</v>
      </c>
      <c r="M1" s="1">
        <v>3</v>
      </c>
      <c r="N1" s="1">
        <v>4</v>
      </c>
      <c r="O1" s="1" t="s">
        <v>82</v>
      </c>
      <c r="P1" s="1" t="s">
        <v>60</v>
      </c>
      <c r="Q1" s="1" t="s">
        <v>61</v>
      </c>
      <c r="R1" s="1" t="s">
        <v>62</v>
      </c>
      <c r="S1" s="1" t="s">
        <v>63</v>
      </c>
      <c r="T1" s="1" t="s">
        <v>64</v>
      </c>
      <c r="U1" s="1" t="s">
        <v>83</v>
      </c>
      <c r="V1" s="1" t="s">
        <v>65</v>
      </c>
      <c r="W1" s="1" t="s">
        <v>66</v>
      </c>
      <c r="X1" s="1" t="s">
        <v>67</v>
      </c>
      <c r="Y1" s="1" t="s">
        <v>68</v>
      </c>
      <c r="Z1" s="1" t="s">
        <v>84</v>
      </c>
      <c r="AA1" s="1" t="s">
        <v>69</v>
      </c>
      <c r="AB1" s="1" t="s">
        <v>70</v>
      </c>
      <c r="AC1" s="1" t="s">
        <v>71</v>
      </c>
      <c r="AD1" s="1" t="s">
        <v>72</v>
      </c>
      <c r="AE1" s="1" t="s">
        <v>85</v>
      </c>
      <c r="AF1" s="23" t="s">
        <v>73</v>
      </c>
      <c r="AG1" s="23" t="s">
        <v>74</v>
      </c>
      <c r="AH1" s="23" t="s">
        <v>75</v>
      </c>
      <c r="AI1" s="23" t="s">
        <v>76</v>
      </c>
      <c r="AJ1" s="23" t="s">
        <v>77</v>
      </c>
      <c r="AK1" s="23" t="s">
        <v>78</v>
      </c>
      <c r="AL1" s="23" t="s">
        <v>79</v>
      </c>
      <c r="AM1" s="23" t="s">
        <v>80</v>
      </c>
      <c r="AN1" s="24" t="s">
        <v>81</v>
      </c>
      <c r="AO1" s="25" t="s">
        <v>86</v>
      </c>
      <c r="AP1" s="25" t="s">
        <v>87</v>
      </c>
      <c r="AQ1" s="25" t="s">
        <v>88</v>
      </c>
      <c r="AR1" s="25" t="s">
        <v>89</v>
      </c>
    </row>
    <row r="2" spans="1:44" ht="12.75">
      <c r="A2" s="26" t="str">
        <f>Scoring!A5</f>
        <v>Energy Conservation Program: Small Electric Motors</v>
      </c>
      <c r="B2" s="26" t="str">
        <f>Scoring!A7</f>
        <v>1904-AB70</v>
      </c>
      <c r="C2" s="27" t="str">
        <f>Scoring!A3</f>
        <v>DOE</v>
      </c>
      <c r="D2" s="7">
        <f>Scoring!B9</f>
        <v>40141</v>
      </c>
      <c r="E2" s="7" t="str">
        <f>Scoring!D7</f>
        <v>No</v>
      </c>
      <c r="F2">
        <f>G2+H2+J2</f>
        <v>42</v>
      </c>
      <c r="G2">
        <f>SUM(K2:N2)</f>
        <v>16</v>
      </c>
      <c r="H2">
        <f>O2+U2+Z2+AE2</f>
        <v>14</v>
      </c>
      <c r="I2">
        <f>G2+H2</f>
        <v>30</v>
      </c>
      <c r="J2">
        <f>SUM(AO2:AR2)</f>
        <v>12</v>
      </c>
      <c r="K2">
        <f>'Topic 1 - Openness'!B3</f>
        <v>4</v>
      </c>
      <c r="L2">
        <f>'Topic 1 - Openness'!B4</f>
        <v>3</v>
      </c>
      <c r="M2">
        <f>'Topic 1 - Openness'!B5</f>
        <v>5</v>
      </c>
      <c r="N2">
        <f>'Topic 1 - Openness'!B6</f>
        <v>4</v>
      </c>
      <c r="O2">
        <f>'Topic 2 - Analysis'!B4</f>
        <v>4</v>
      </c>
      <c r="P2">
        <f>'Topic 2 - Analysis'!B5</f>
        <v>5</v>
      </c>
      <c r="Q2">
        <f>'Topic 2 - Analysis'!B6</f>
        <v>4</v>
      </c>
      <c r="R2">
        <f>'Topic 2 - Analysis'!B7</f>
        <v>3</v>
      </c>
      <c r="S2">
        <f>'Topic 2 - Analysis'!B8</f>
        <v>4</v>
      </c>
      <c r="T2">
        <f>'Topic 2 - Analysis'!B9</f>
        <v>4</v>
      </c>
      <c r="U2">
        <f>'Topic 2 - Analysis'!B10</f>
        <v>2</v>
      </c>
      <c r="V2">
        <f>'Topic 2 - Analysis'!B11</f>
        <v>3</v>
      </c>
      <c r="W2">
        <f>'Topic 2 - Analysis'!B12</f>
        <v>3</v>
      </c>
      <c r="X2">
        <f>'Topic 2 - Analysis'!B13</f>
        <v>1</v>
      </c>
      <c r="Y2">
        <f>'Topic 2 - Analysis'!B14</f>
        <v>2</v>
      </c>
      <c r="Z2">
        <f>'Topic 2 - Analysis'!B15</f>
        <v>4</v>
      </c>
      <c r="AA2">
        <f>'Topic 2 - Analysis'!B16</f>
        <v>5</v>
      </c>
      <c r="AB2">
        <f>'Topic 2 - Analysis'!B17</f>
        <v>4</v>
      </c>
      <c r="AC2">
        <f>'Topic 2 - Analysis'!B18</f>
        <v>5</v>
      </c>
      <c r="AD2">
        <f>'Topic 2 - Analysis'!B19</f>
        <v>3</v>
      </c>
      <c r="AE2">
        <f>'Topic 2 - Analysis'!B20</f>
        <v>4</v>
      </c>
      <c r="AF2">
        <f>'Topic 2 - Analysis'!B21</f>
        <v>5</v>
      </c>
      <c r="AG2">
        <f>'Topic 2 - Analysis'!B22</f>
        <v>5</v>
      </c>
      <c r="AH2">
        <f>'Topic 2 - Analysis'!B23</f>
        <v>4</v>
      </c>
      <c r="AI2">
        <f>'Topic 2 - Analysis'!B24</f>
        <v>3</v>
      </c>
      <c r="AJ2">
        <f>'Topic 2 - Analysis'!B25</f>
        <v>4</v>
      </c>
      <c r="AK2">
        <f>'Topic 2 - Analysis'!B26</f>
        <v>5</v>
      </c>
      <c r="AL2">
        <f>'Topic 2 - Analysis'!B27</f>
        <v>4</v>
      </c>
      <c r="AM2">
        <f>'Topic 2 - Analysis'!B28</f>
        <v>3</v>
      </c>
      <c r="AN2">
        <f>'Topic 2 - Analysis'!B29</f>
        <v>3</v>
      </c>
      <c r="AO2">
        <f>'Topic 3 - Use'!B3</f>
        <v>4</v>
      </c>
      <c r="AP2">
        <f>'Topic 3 - Use'!B4</f>
        <v>5</v>
      </c>
      <c r="AQ2">
        <f>'Topic 3 - Use'!B5</f>
        <v>1</v>
      </c>
      <c r="AR2">
        <f>'Topic 3 - Use'!B6</f>
        <v>2</v>
      </c>
    </row>
    <row r="3" spans="1:3" ht="12.75">
      <c r="A3" s="26"/>
      <c r="B3" s="26"/>
      <c r="C3" s="27"/>
    </row>
    <row r="4" spans="1:3" ht="12.75">
      <c r="A4" s="26"/>
      <c r="B4" s="26"/>
      <c r="C4" s="27"/>
    </row>
    <row r="5" spans="1:3" ht="12.75">
      <c r="A5" s="26"/>
      <c r="B5" s="26"/>
      <c r="C5" s="27"/>
    </row>
    <row r="6" spans="1:3" ht="12.75">
      <c r="A6" s="19"/>
      <c r="B6" s="19"/>
      <c r="C6" s="28"/>
    </row>
    <row r="7" spans="1:3" ht="12.75">
      <c r="A7" s="26"/>
      <c r="B7" s="26"/>
      <c r="C7" s="27"/>
    </row>
    <row r="8" spans="1:3" ht="12.75">
      <c r="A8" s="26"/>
      <c r="B8" s="26"/>
      <c r="C8" s="27"/>
    </row>
    <row r="9" spans="1:3" ht="12.75">
      <c r="A9" s="26"/>
      <c r="B9" s="26"/>
      <c r="C9" s="27"/>
    </row>
    <row r="10" spans="1:3" ht="12.75">
      <c r="A10" s="26"/>
      <c r="B10" s="26"/>
      <c r="C10" s="27"/>
    </row>
    <row r="11" spans="1:3" ht="12.75">
      <c r="A11" s="19"/>
      <c r="B11" s="19"/>
      <c r="C11" s="28"/>
    </row>
    <row r="12" spans="1:3" ht="12.75">
      <c r="A12" s="26"/>
      <c r="B12" s="26"/>
      <c r="C12" s="27"/>
    </row>
    <row r="13" spans="1:3" ht="12.75">
      <c r="A13" s="26"/>
      <c r="B13" s="26"/>
      <c r="C13" s="27"/>
    </row>
    <row r="14" spans="1:3" ht="12.75">
      <c r="A14" s="26"/>
      <c r="B14" s="26"/>
      <c r="C14" s="27"/>
    </row>
    <row r="15" spans="1:3" ht="12.75">
      <c r="A15" s="26"/>
      <c r="B15" s="26"/>
      <c r="C15" s="27"/>
    </row>
    <row r="16" spans="1:3" ht="12.75">
      <c r="A16" s="19"/>
      <c r="B16" s="19"/>
      <c r="C16" s="28"/>
    </row>
    <row r="17" spans="1:3" ht="12.75">
      <c r="A17" s="26"/>
      <c r="B17" s="26"/>
      <c r="C17" s="27"/>
    </row>
    <row r="18" spans="1:4" ht="12.75">
      <c r="A18" s="19"/>
      <c r="B18" s="19"/>
      <c r="C18" s="28"/>
      <c r="D18" s="29"/>
    </row>
  </sheetData>
  <sheetProtection/>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3" customWidth="1"/>
    <col min="2" max="2" width="5.8515625" style="37" customWidth="1"/>
    <col min="3" max="3" width="9.28125" style="37" customWidth="1"/>
    <col min="4" max="4" width="34.140625" style="6" customWidth="1"/>
    <col min="5" max="16384" width="9.140625" style="3" customWidth="1"/>
  </cols>
  <sheetData>
    <row r="1" spans="1:4" ht="15.75">
      <c r="A1" s="53" t="s">
        <v>58</v>
      </c>
      <c r="B1" s="54"/>
      <c r="C1" s="54"/>
      <c r="D1" s="55"/>
    </row>
    <row r="2" spans="1:4" ht="12.75">
      <c r="A2" s="30" t="s">
        <v>96</v>
      </c>
      <c r="B2" s="31" t="s">
        <v>0</v>
      </c>
      <c r="C2" s="31" t="s">
        <v>20</v>
      </c>
      <c r="D2" s="32" t="s">
        <v>4</v>
      </c>
    </row>
    <row r="3" spans="1:4" ht="76.5">
      <c r="A3" s="33" t="s">
        <v>94</v>
      </c>
      <c r="B3" s="34">
        <v>4</v>
      </c>
      <c r="C3" s="4">
        <v>1</v>
      </c>
      <c r="D3" s="35" t="s">
        <v>133</v>
      </c>
    </row>
    <row r="4" spans="1:4" ht="30">
      <c r="A4" s="33" t="s">
        <v>40</v>
      </c>
      <c r="B4" s="34">
        <v>3</v>
      </c>
      <c r="C4" s="4">
        <v>2</v>
      </c>
      <c r="D4" s="36" t="s">
        <v>101</v>
      </c>
    </row>
    <row r="5" spans="1:4" ht="45">
      <c r="A5" s="33" t="s">
        <v>41</v>
      </c>
      <c r="B5" s="34">
        <v>5</v>
      </c>
      <c r="C5" s="4">
        <v>3</v>
      </c>
      <c r="D5" s="36" t="s">
        <v>108</v>
      </c>
    </row>
    <row r="6" spans="1:4" ht="51">
      <c r="A6" s="33" t="s">
        <v>95</v>
      </c>
      <c r="B6" s="34">
        <v>4</v>
      </c>
      <c r="C6" s="4">
        <v>4</v>
      </c>
      <c r="D6" s="36" t="s">
        <v>119</v>
      </c>
    </row>
  </sheetData>
  <sheetProtection/>
  <mergeCells count="1">
    <mergeCell ref="A1:D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V29"/>
  <sheetViews>
    <sheetView zoomScalePageLayoutView="0" workbookViewId="0" topLeftCell="A1">
      <selection activeCell="A47" sqref="A47"/>
    </sheetView>
  </sheetViews>
  <sheetFormatPr defaultColWidth="9.140625" defaultRowHeight="12.75"/>
  <cols>
    <col min="1" max="1" width="29.00390625" style="6" customWidth="1"/>
    <col min="2" max="2" width="7.140625" style="37" customWidth="1"/>
    <col min="3" max="3" width="9.28125" style="3" customWidth="1"/>
    <col min="4" max="4" width="41.7109375" style="6" customWidth="1"/>
    <col min="5" max="16384" width="9.140625" style="3" customWidth="1"/>
  </cols>
  <sheetData>
    <row r="1" spans="1:4" ht="14.25" customHeight="1">
      <c r="A1" s="56" t="s">
        <v>59</v>
      </c>
      <c r="B1" s="57"/>
      <c r="C1" s="57"/>
      <c r="D1" s="58"/>
    </row>
    <row r="2" spans="1:4" ht="12.75">
      <c r="A2" s="30" t="s">
        <v>96</v>
      </c>
      <c r="B2" s="31" t="s">
        <v>0</v>
      </c>
      <c r="C2" s="31" t="s">
        <v>20</v>
      </c>
      <c r="D2" s="32" t="s">
        <v>4</v>
      </c>
    </row>
    <row r="3" spans="1:4" ht="12.75">
      <c r="A3" s="36"/>
      <c r="B3" s="38"/>
      <c r="C3" s="38"/>
      <c r="D3" s="39"/>
    </row>
    <row r="4" spans="1:4" ht="90">
      <c r="A4" s="40" t="s">
        <v>90</v>
      </c>
      <c r="B4" s="41">
        <f>ROUND(AVERAGE(B5:B9),0)</f>
        <v>4</v>
      </c>
      <c r="C4" s="42"/>
      <c r="D4" s="43"/>
    </row>
    <row r="5" spans="1:4" ht="60">
      <c r="A5" s="34" t="s">
        <v>5</v>
      </c>
      <c r="B5" s="4">
        <v>5</v>
      </c>
      <c r="C5" s="44" t="s">
        <v>60</v>
      </c>
      <c r="D5" s="36" t="s">
        <v>102</v>
      </c>
    </row>
    <row r="6" spans="1:4" ht="51">
      <c r="A6" s="34" t="s">
        <v>6</v>
      </c>
      <c r="B6" s="4">
        <v>4</v>
      </c>
      <c r="C6" s="44" t="s">
        <v>61</v>
      </c>
      <c r="D6" s="36" t="s">
        <v>112</v>
      </c>
    </row>
    <row r="7" spans="1:4" ht="75">
      <c r="A7" s="34" t="s">
        <v>7</v>
      </c>
      <c r="B7" s="4">
        <v>3</v>
      </c>
      <c r="C7" s="44" t="s">
        <v>62</v>
      </c>
      <c r="D7" s="36" t="s">
        <v>103</v>
      </c>
    </row>
    <row r="8" spans="1:4" ht="45">
      <c r="A8" s="34" t="s">
        <v>8</v>
      </c>
      <c r="B8" s="4">
        <v>4</v>
      </c>
      <c r="C8" s="44" t="s">
        <v>63</v>
      </c>
      <c r="D8" s="36" t="s">
        <v>120</v>
      </c>
    </row>
    <row r="9" spans="1:4" ht="60">
      <c r="A9" s="34" t="s">
        <v>26</v>
      </c>
      <c r="B9" s="4">
        <v>4</v>
      </c>
      <c r="C9" s="44" t="s">
        <v>64</v>
      </c>
      <c r="D9" s="36" t="s">
        <v>109</v>
      </c>
    </row>
    <row r="10" spans="1:4" ht="105">
      <c r="A10" s="40" t="s">
        <v>45</v>
      </c>
      <c r="B10" s="41">
        <f>ROUND(AVERAGE(B11:B14),0)</f>
        <v>2</v>
      </c>
      <c r="C10" s="42"/>
      <c r="D10" s="43"/>
    </row>
    <row r="11" spans="1:4" ht="51">
      <c r="A11" s="34" t="s">
        <v>9</v>
      </c>
      <c r="B11" s="4">
        <v>3</v>
      </c>
      <c r="C11" s="44" t="s">
        <v>65</v>
      </c>
      <c r="D11" s="36" t="s">
        <v>121</v>
      </c>
    </row>
    <row r="12" spans="1:4" ht="105">
      <c r="A12" s="34" t="s">
        <v>10</v>
      </c>
      <c r="B12" s="4">
        <v>3</v>
      </c>
      <c r="C12" s="44" t="s">
        <v>66</v>
      </c>
      <c r="D12" s="36" t="s">
        <v>122</v>
      </c>
    </row>
    <row r="13" spans="1:4" ht="51">
      <c r="A13" s="34" t="s">
        <v>8</v>
      </c>
      <c r="B13" s="4">
        <v>1</v>
      </c>
      <c r="C13" s="44" t="s">
        <v>67</v>
      </c>
      <c r="D13" s="36" t="s">
        <v>123</v>
      </c>
    </row>
    <row r="14" spans="1:4" ht="75">
      <c r="A14" s="34" t="s">
        <v>27</v>
      </c>
      <c r="B14" s="4">
        <v>2</v>
      </c>
      <c r="C14" s="44" t="s">
        <v>68</v>
      </c>
      <c r="D14" s="36" t="s">
        <v>124</v>
      </c>
    </row>
    <row r="15" spans="1:256" s="2" customFormat="1" ht="60">
      <c r="A15" s="40" t="s">
        <v>46</v>
      </c>
      <c r="B15" s="41">
        <f>ROUND(AVERAGE(B16:B19),0)</f>
        <v>4</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4" ht="60">
      <c r="A16" s="34" t="s">
        <v>34</v>
      </c>
      <c r="B16" s="4">
        <v>5</v>
      </c>
      <c r="C16" s="44" t="s">
        <v>69</v>
      </c>
      <c r="D16" s="36" t="s">
        <v>113</v>
      </c>
    </row>
    <row r="17" spans="1:4" ht="195">
      <c r="A17" s="34" t="s">
        <v>35</v>
      </c>
      <c r="B17" s="4">
        <v>4</v>
      </c>
      <c r="C17" s="44" t="s">
        <v>70</v>
      </c>
      <c r="D17" s="36" t="s">
        <v>117</v>
      </c>
    </row>
    <row r="18" spans="1:4" ht="60">
      <c r="A18" s="34" t="s">
        <v>11</v>
      </c>
      <c r="B18" s="4">
        <v>5</v>
      </c>
      <c r="C18" s="44" t="s">
        <v>71</v>
      </c>
      <c r="D18" s="36" t="s">
        <v>104</v>
      </c>
    </row>
    <row r="19" spans="1:4" ht="105">
      <c r="A19" s="34" t="s">
        <v>12</v>
      </c>
      <c r="B19" s="4">
        <v>3</v>
      </c>
      <c r="C19" s="44" t="s">
        <v>72</v>
      </c>
      <c r="D19" s="36" t="s">
        <v>110</v>
      </c>
    </row>
    <row r="20" spans="1:4" ht="45">
      <c r="A20" s="40" t="s">
        <v>47</v>
      </c>
      <c r="B20" s="41">
        <f>ROUND(AVERAGE(B21:B29),0)</f>
        <v>4</v>
      </c>
      <c r="C20" s="42"/>
      <c r="D20" s="43"/>
    </row>
    <row r="21" spans="1:4" ht="60">
      <c r="A21" s="34" t="s">
        <v>36</v>
      </c>
      <c r="B21" s="4">
        <v>5</v>
      </c>
      <c r="C21" s="44" t="s">
        <v>73</v>
      </c>
      <c r="D21" s="36" t="s">
        <v>105</v>
      </c>
    </row>
    <row r="22" spans="1:4" ht="63.75">
      <c r="A22" s="34" t="s">
        <v>13</v>
      </c>
      <c r="B22" s="4">
        <v>5</v>
      </c>
      <c r="C22" s="44" t="s">
        <v>74</v>
      </c>
      <c r="D22" s="36" t="s">
        <v>125</v>
      </c>
    </row>
    <row r="23" spans="1:4" ht="60">
      <c r="A23" s="34" t="s">
        <v>14</v>
      </c>
      <c r="B23" s="4">
        <v>4</v>
      </c>
      <c r="C23" s="44" t="s">
        <v>75</v>
      </c>
      <c r="D23" s="36" t="s">
        <v>126</v>
      </c>
    </row>
    <row r="24" spans="1:4" ht="90">
      <c r="A24" s="34" t="s">
        <v>15</v>
      </c>
      <c r="B24" s="4">
        <v>3</v>
      </c>
      <c r="C24" s="44" t="s">
        <v>76</v>
      </c>
      <c r="D24" s="36" t="s">
        <v>127</v>
      </c>
    </row>
    <row r="25" spans="1:4" ht="75">
      <c r="A25" s="34" t="s">
        <v>16</v>
      </c>
      <c r="B25" s="4">
        <v>4</v>
      </c>
      <c r="C25" s="44" t="s">
        <v>77</v>
      </c>
      <c r="D25" s="36" t="s">
        <v>114</v>
      </c>
    </row>
    <row r="26" spans="1:4" ht="51">
      <c r="A26" s="34" t="s">
        <v>37</v>
      </c>
      <c r="B26" s="4">
        <v>5</v>
      </c>
      <c r="C26" s="44" t="s">
        <v>78</v>
      </c>
      <c r="D26" s="36" t="s">
        <v>106</v>
      </c>
    </row>
    <row r="27" spans="1:4" ht="60">
      <c r="A27" s="34" t="s">
        <v>17</v>
      </c>
      <c r="B27" s="4">
        <v>4</v>
      </c>
      <c r="C27" s="44" t="s">
        <v>79</v>
      </c>
      <c r="D27" s="36" t="s">
        <v>107</v>
      </c>
    </row>
    <row r="28" spans="1:4" ht="102">
      <c r="A28" s="34" t="s">
        <v>18</v>
      </c>
      <c r="B28" s="4">
        <v>3</v>
      </c>
      <c r="C28" s="44" t="s">
        <v>80</v>
      </c>
      <c r="D28" s="36" t="s">
        <v>128</v>
      </c>
    </row>
    <row r="29" spans="1:4" ht="75">
      <c r="A29" s="34" t="s">
        <v>19</v>
      </c>
      <c r="B29" s="4">
        <v>3</v>
      </c>
      <c r="C29" s="44" t="s">
        <v>81</v>
      </c>
      <c r="D29" s="36" t="s">
        <v>129</v>
      </c>
    </row>
  </sheetData>
  <sheetProtection/>
  <mergeCells count="1">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9" sqref="D9"/>
    </sheetView>
  </sheetViews>
  <sheetFormatPr defaultColWidth="9.140625" defaultRowHeight="12.75"/>
  <cols>
    <col min="1" max="1" width="28.7109375" style="3" customWidth="1"/>
    <col min="2" max="2" width="5.8515625" style="3" customWidth="1"/>
    <col min="3" max="3" width="9.28125" style="3" customWidth="1"/>
    <col min="4" max="4" width="40.28125" style="6" customWidth="1"/>
    <col min="5" max="16384" width="9.140625" style="3" customWidth="1"/>
  </cols>
  <sheetData>
    <row r="1" spans="1:4" ht="15.75">
      <c r="A1" s="53" t="s">
        <v>50</v>
      </c>
      <c r="B1" s="54"/>
      <c r="C1" s="54"/>
      <c r="D1" s="55"/>
    </row>
    <row r="2" spans="1:4" ht="12.75">
      <c r="A2" s="30" t="s">
        <v>96</v>
      </c>
      <c r="B2" s="31" t="s">
        <v>0</v>
      </c>
      <c r="C2" s="31" t="s">
        <v>20</v>
      </c>
      <c r="D2" s="32" t="s">
        <v>4</v>
      </c>
    </row>
    <row r="3" spans="1:4" ht="60">
      <c r="A3" s="33" t="s">
        <v>91</v>
      </c>
      <c r="B3" s="34">
        <v>4</v>
      </c>
      <c r="C3" s="4">
        <v>9</v>
      </c>
      <c r="D3" s="36" t="s">
        <v>130</v>
      </c>
    </row>
    <row r="4" spans="1:4" ht="60">
      <c r="A4" s="33" t="s">
        <v>52</v>
      </c>
      <c r="B4" s="34">
        <v>5</v>
      </c>
      <c r="C4" s="4">
        <v>10</v>
      </c>
      <c r="D4" s="36" t="s">
        <v>115</v>
      </c>
    </row>
    <row r="5" spans="1:4" ht="75">
      <c r="A5" s="33" t="s">
        <v>92</v>
      </c>
      <c r="B5" s="34">
        <v>1</v>
      </c>
      <c r="C5" s="4">
        <v>11</v>
      </c>
      <c r="D5" s="36" t="s">
        <v>131</v>
      </c>
    </row>
    <row r="6" spans="1:4" ht="90">
      <c r="A6" s="33" t="s">
        <v>93</v>
      </c>
      <c r="B6" s="34">
        <v>2</v>
      </c>
      <c r="C6" s="4">
        <v>12</v>
      </c>
      <c r="D6" s="36" t="s">
        <v>116</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2010-11-01T17:44:54Z</dcterms:created>
  <dcterms:modified xsi:type="dcterms:W3CDTF">2010-11-02T13:39:41Z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