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50" yWindow="945" windowWidth="9915" windowHeight="8340"/>
  </bookViews>
  <sheets>
    <sheet name="Net Stimulus and Unemployment" sheetId="4" r:id="rId1"/>
    <sheet name="Stimulus and Unemployment" sheetId="1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S18" i="1"/>
  <c r="S14"/>
  <c r="U20"/>
  <c r="E6"/>
  <c r="E7"/>
  <c r="G7"/>
  <c r="E8"/>
  <c r="G8"/>
  <c r="E9"/>
  <c r="G9"/>
  <c r="E10"/>
  <c r="G10"/>
  <c r="E11"/>
  <c r="G11"/>
  <c r="E12"/>
  <c r="G12"/>
  <c r="E13"/>
  <c r="G13"/>
  <c r="E14"/>
  <c r="G14"/>
  <c r="E15"/>
  <c r="G15"/>
  <c r="E16"/>
  <c r="G16"/>
  <c r="E17"/>
  <c r="G17"/>
  <c r="E18"/>
  <c r="G18"/>
  <c r="E19"/>
  <c r="G19"/>
  <c r="E20"/>
  <c r="G20"/>
  <c r="E21"/>
  <c r="G21"/>
  <c r="E22"/>
  <c r="G22"/>
  <c r="E23"/>
  <c r="G23"/>
  <c r="E24"/>
  <c r="G24"/>
  <c r="E25"/>
  <c r="G25"/>
  <c r="E26"/>
  <c r="G26"/>
  <c r="E27"/>
  <c r="G27"/>
  <c r="E28"/>
  <c r="G28"/>
  <c r="E29"/>
  <c r="G29"/>
  <c r="S19"/>
</calcChain>
</file>

<file path=xl/sharedStrings.xml><?xml version="1.0" encoding="utf-8"?>
<sst xmlns="http://schemas.openxmlformats.org/spreadsheetml/2006/main" count="12" uniqueCount="12">
  <si>
    <t>Percentages are of amount budgeted to be spent in fiscal years 2009 and 2010, which ends October 2010.</t>
  </si>
  <si>
    <t>Percent Unemployment</t>
  </si>
  <si>
    <t>(Billions)</t>
  </si>
  <si>
    <t>Weekly Spending</t>
  </si>
  <si>
    <t>Made Available</t>
  </si>
  <si>
    <t>Percent Spent</t>
  </si>
  <si>
    <t>Net Stimulus Spent</t>
  </si>
  <si>
    <t>Monthly Stimulus Spent</t>
  </si>
  <si>
    <t>Unpaid</t>
  </si>
  <si>
    <t xml:space="preserve">Total </t>
  </si>
  <si>
    <t>Spent</t>
  </si>
  <si>
    <t>Source: [Recovery.gov] [Heritage center for data analysis]</t>
  </si>
</sst>
</file>

<file path=xl/styles.xml><?xml version="1.0" encoding="utf-8"?>
<styleSheet xmlns="http://schemas.openxmlformats.org/spreadsheetml/2006/main">
  <numFmts count="3">
    <numFmt numFmtId="164" formatCode="&quot;$&quot;#,##0.0000"/>
    <numFmt numFmtId="165" formatCode="[$-409]mmm\-yy;@"/>
    <numFmt numFmtId="166" formatCode="#,##0.0000"/>
  </numFmts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Bookman Old Style"/>
      <family val="1"/>
    </font>
    <font>
      <sz val="10"/>
      <name val="Bookman Old Style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4">
    <xf numFmtId="0" fontId="0" fillId="0" borderId="0" xfId="0"/>
    <xf numFmtId="0" fontId="1" fillId="0" borderId="0" xfId="1"/>
    <xf numFmtId="10" fontId="1" fillId="0" borderId="0" xfId="1" applyNumberFormat="1"/>
    <xf numFmtId="14" fontId="1" fillId="0" borderId="0" xfId="1" applyNumberFormat="1"/>
    <xf numFmtId="0" fontId="1" fillId="0" borderId="1" xfId="1" applyBorder="1"/>
    <xf numFmtId="0" fontId="1" fillId="2" borderId="1" xfId="1" applyFill="1" applyBorder="1" applyAlignment="1">
      <alignment wrapText="1"/>
    </xf>
    <xf numFmtId="14" fontId="1" fillId="0" borderId="0" xfId="1" applyNumberFormat="1" applyAlignment="1">
      <alignment wrapText="1"/>
    </xf>
    <xf numFmtId="0" fontId="4" fillId="0" borderId="0" xfId="1" applyFont="1"/>
    <xf numFmtId="0" fontId="1" fillId="3" borderId="1" xfId="1" applyFill="1" applyBorder="1" applyAlignment="1">
      <alignment wrapText="1"/>
    </xf>
    <xf numFmtId="0" fontId="1" fillId="3" borderId="1" xfId="1" applyFill="1" applyBorder="1"/>
    <xf numFmtId="0" fontId="0" fillId="3" borderId="1" xfId="0" applyFill="1" applyBorder="1"/>
    <xf numFmtId="0" fontId="0" fillId="3" borderId="1" xfId="0" applyNumberFormat="1" applyFill="1" applyBorder="1"/>
    <xf numFmtId="166" fontId="0" fillId="3" borderId="1" xfId="0" applyNumberFormat="1" applyFill="1" applyBorder="1"/>
    <xf numFmtId="2" fontId="1" fillId="3" borderId="1" xfId="1" applyNumberFormat="1" applyFill="1" applyBorder="1"/>
    <xf numFmtId="0" fontId="1" fillId="4" borderId="0" xfId="1" applyFill="1"/>
    <xf numFmtId="14" fontId="1" fillId="4" borderId="0" xfId="1" applyNumberFormat="1" applyFill="1" applyAlignment="1">
      <alignment wrapText="1"/>
    </xf>
    <xf numFmtId="14" fontId="1" fillId="4" borderId="0" xfId="1" applyNumberFormat="1" applyFill="1"/>
    <xf numFmtId="164" fontId="1" fillId="4" borderId="0" xfId="1" applyNumberFormat="1" applyFill="1"/>
    <xf numFmtId="0" fontId="1" fillId="0" borderId="0" xfId="1" applyFill="1"/>
    <xf numFmtId="0" fontId="2" fillId="0" borderId="0" xfId="1" applyFont="1" applyFill="1" applyAlignment="1">
      <alignment wrapText="1"/>
    </xf>
    <xf numFmtId="164" fontId="1" fillId="0" borderId="0" xfId="1" applyNumberFormat="1" applyFill="1"/>
    <xf numFmtId="164" fontId="1" fillId="0" borderId="1" xfId="1" applyNumberFormat="1" applyBorder="1"/>
    <xf numFmtId="165" fontId="1" fillId="3" borderId="2" xfId="1" applyNumberFormat="1" applyFill="1" applyBorder="1"/>
    <xf numFmtId="0" fontId="1" fillId="5" borderId="3" xfId="1" applyFill="1" applyBorder="1"/>
    <xf numFmtId="0" fontId="1" fillId="0" borderId="0" xfId="1" applyFill="1" applyBorder="1" applyAlignment="1">
      <alignment wrapText="1"/>
    </xf>
    <xf numFmtId="0" fontId="1" fillId="0" borderId="0" xfId="1" applyFill="1" applyBorder="1"/>
    <xf numFmtId="164" fontId="1" fillId="0" borderId="4" xfId="1" applyNumberFormat="1" applyBorder="1"/>
    <xf numFmtId="165" fontId="1" fillId="0" borderId="0" xfId="1" applyNumberFormat="1" applyFill="1" applyBorder="1"/>
    <xf numFmtId="165" fontId="1" fillId="3" borderId="1" xfId="1" applyNumberFormat="1" applyFill="1" applyBorder="1"/>
    <xf numFmtId="0" fontId="1" fillId="3" borderId="4" xfId="1" applyFill="1" applyBorder="1"/>
    <xf numFmtId="0" fontId="2" fillId="0" borderId="0" xfId="1" applyFont="1" applyAlignment="1">
      <alignment wrapText="1"/>
    </xf>
    <xf numFmtId="0" fontId="1" fillId="0" borderId="0" xfId="1" applyAlignment="1">
      <alignment wrapText="1"/>
    </xf>
    <xf numFmtId="0" fontId="3" fillId="0" borderId="0" xfId="1" applyFont="1" applyAlignment="1">
      <alignment wrapText="1"/>
    </xf>
    <xf numFmtId="0" fontId="2" fillId="4" borderId="0" xfId="1" applyFont="1" applyFill="1" applyAlignment="1">
      <alignment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ctr">
              <a:defRPr sz="2400"/>
            </a:pPr>
            <a:r>
              <a:rPr lang="en-US" sz="2400"/>
              <a:t>Stimulus Spending and Unemployment</a:t>
            </a:r>
          </a:p>
          <a:p>
            <a:pPr algn="ctr">
              <a:defRPr sz="2400"/>
            </a:pPr>
            <a:r>
              <a:rPr lang="en-US" sz="2400" baseline="0"/>
              <a:t>26 Months after ARRA</a:t>
            </a:r>
            <a:endParaRPr lang="en-US" sz="2400"/>
          </a:p>
        </c:rich>
      </c:tx>
      <c:layout>
        <c:manualLayout>
          <c:xMode val="edge"/>
          <c:yMode val="edge"/>
          <c:x val="0.17566556655665566"/>
          <c:y val="5.0902728068082321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4314972179632769E-2"/>
          <c:y val="0.1057537580529707"/>
          <c:w val="0.80550782637318918"/>
          <c:h val="0.65750862960311884"/>
        </c:manualLayout>
      </c:layout>
      <c:barChart>
        <c:barDir val="col"/>
        <c:grouping val="clustered"/>
        <c:ser>
          <c:idx val="1"/>
          <c:order val="0"/>
          <c:tx>
            <c:v>Percent Unemployment</c:v>
          </c:tx>
          <c:spPr>
            <a:solidFill>
              <a:schemeClr val="accent1"/>
            </a:solidFill>
            <a:ln w="25400" cap="flat" cmpd="sng" algn="ctr">
              <a:solidFill>
                <a:schemeClr val="accent1">
                  <a:shade val="50000"/>
                </a:schemeClr>
              </a:solidFill>
              <a:prstDash val="solid"/>
            </a:ln>
            <a:effectLst/>
          </c:spPr>
          <c:dPt>
            <c:idx val="0"/>
            <c:spPr>
              <a:solidFill>
                <a:schemeClr val="lt1"/>
              </a:solidFill>
              <a:ln w="31750" cap="flat" cmpd="sng" algn="ctr">
                <a:solidFill>
                  <a:schemeClr val="accent1"/>
                </a:solidFill>
                <a:prstDash val="solid"/>
              </a:ln>
              <a:effectLst/>
            </c:spPr>
          </c:dPt>
          <c:dPt>
            <c:idx val="1"/>
            <c:spPr>
              <a:solidFill>
                <a:schemeClr val="lt1"/>
              </a:solidFill>
              <a:ln w="31750" cap="flat" cmpd="sng" algn="ctr">
                <a:solidFill>
                  <a:schemeClr val="accent1"/>
                </a:solidFill>
                <a:prstDash val="solid"/>
              </a:ln>
              <a:effectLst/>
            </c:spPr>
          </c:dPt>
          <c:dPt>
            <c:idx val="19"/>
            <c:spPr>
              <a:solidFill>
                <a:schemeClr val="accent5"/>
              </a:solidFill>
              <a:ln w="25400" cap="flat" cmpd="sng" algn="ctr">
                <a:solidFill>
                  <a:schemeClr val="accent5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0"/>
            <c:spPr>
              <a:solidFill>
                <a:schemeClr val="accent5"/>
              </a:solidFill>
              <a:ln w="25400" cap="flat" cmpd="sng" algn="ctr">
                <a:solidFill>
                  <a:schemeClr val="accent5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1"/>
            <c:spPr>
              <a:solidFill>
                <a:schemeClr val="accent5"/>
              </a:solidFill>
              <a:ln w="25400" cap="flat" cmpd="sng" algn="ctr">
                <a:solidFill>
                  <a:schemeClr val="accent5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2"/>
            <c:spPr>
              <a:solidFill>
                <a:schemeClr val="accent5"/>
              </a:solidFill>
              <a:ln w="25400" cap="flat" cmpd="sng" algn="ctr">
                <a:solidFill>
                  <a:schemeClr val="accent5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3"/>
            <c:spPr>
              <a:solidFill>
                <a:schemeClr val="accent5"/>
              </a:solidFill>
              <a:ln w="25400" cap="flat" cmpd="sng" algn="ctr">
                <a:solidFill>
                  <a:schemeClr val="accent5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4"/>
            <c:spPr>
              <a:solidFill>
                <a:schemeClr val="accent5"/>
              </a:solidFill>
              <a:ln w="25400" cap="flat" cmpd="sng" algn="ctr">
                <a:solidFill>
                  <a:schemeClr val="accent5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5"/>
            <c:spPr>
              <a:solidFill>
                <a:schemeClr val="accent5"/>
              </a:solidFill>
              <a:ln w="25400" cap="flat" cmpd="sng" algn="ctr">
                <a:solidFill>
                  <a:schemeClr val="accent5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6"/>
            <c:spPr>
              <a:solidFill>
                <a:schemeClr val="accent5"/>
              </a:solidFill>
              <a:ln w="25400" cap="flat" cmpd="sng" algn="ctr">
                <a:solidFill>
                  <a:schemeClr val="accent5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7"/>
            <c:spPr>
              <a:solidFill>
                <a:schemeClr val="accent5"/>
              </a:solidFill>
              <a:ln w="25400" cap="flat" cmpd="sng" algn="ctr">
                <a:solidFill>
                  <a:schemeClr val="accent5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8"/>
            <c:spPr>
              <a:solidFill>
                <a:schemeClr val="accent5"/>
              </a:solidFill>
              <a:ln w="25400" cap="flat" cmpd="sng" algn="ctr">
                <a:solidFill>
                  <a:schemeClr val="accent5">
                    <a:shade val="50000"/>
                  </a:schemeClr>
                </a:solidFill>
                <a:prstDash val="solid"/>
              </a:ln>
              <a:effectLst/>
            </c:spPr>
          </c:dPt>
          <c:cat>
            <c:numRef>
              <c:f>'Stimulus and Unemployment'!$I$7:$I$35</c:f>
              <c:numCache>
                <c:formatCode>[$-409]mmm\-yy;@</c:formatCode>
                <c:ptCount val="29"/>
                <c:pt idx="0">
                  <c:v>39822</c:v>
                </c:pt>
                <c:pt idx="1">
                  <c:v>39853</c:v>
                </c:pt>
                <c:pt idx="2">
                  <c:v>39881</c:v>
                </c:pt>
                <c:pt idx="3">
                  <c:v>39912</c:v>
                </c:pt>
                <c:pt idx="4">
                  <c:v>39942</c:v>
                </c:pt>
                <c:pt idx="5">
                  <c:v>39973</c:v>
                </c:pt>
                <c:pt idx="6">
                  <c:v>40003</c:v>
                </c:pt>
                <c:pt idx="7">
                  <c:v>40034</c:v>
                </c:pt>
                <c:pt idx="8">
                  <c:v>40065</c:v>
                </c:pt>
                <c:pt idx="9">
                  <c:v>40095</c:v>
                </c:pt>
                <c:pt idx="10">
                  <c:v>40126</c:v>
                </c:pt>
                <c:pt idx="11">
                  <c:v>40156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40369</c:v>
                </c:pt>
                <c:pt idx="19">
                  <c:v>40400</c:v>
                </c:pt>
                <c:pt idx="20">
                  <c:v>40431</c:v>
                </c:pt>
                <c:pt idx="21">
                  <c:v>40461</c:v>
                </c:pt>
                <c:pt idx="22">
                  <c:v>40492</c:v>
                </c:pt>
                <c:pt idx="23">
                  <c:v>40513</c:v>
                </c:pt>
                <c:pt idx="24">
                  <c:v>40553</c:v>
                </c:pt>
                <c:pt idx="25">
                  <c:v>40584</c:v>
                </c:pt>
                <c:pt idx="26">
                  <c:v>40612</c:v>
                </c:pt>
                <c:pt idx="27">
                  <c:v>40634</c:v>
                </c:pt>
                <c:pt idx="28">
                  <c:v>40673</c:v>
                </c:pt>
              </c:numCache>
            </c:numRef>
          </c:cat>
          <c:val>
            <c:numRef>
              <c:f>'Stimulus and Unemployment'!$J$7:$J$35</c:f>
              <c:numCache>
                <c:formatCode>General</c:formatCode>
                <c:ptCount val="29"/>
                <c:pt idx="0">
                  <c:v>7.6</c:v>
                </c:pt>
                <c:pt idx="1">
                  <c:v>8.1</c:v>
                </c:pt>
                <c:pt idx="2">
                  <c:v>8.5</c:v>
                </c:pt>
                <c:pt idx="3">
                  <c:v>8.9</c:v>
                </c:pt>
                <c:pt idx="4">
                  <c:v>9.4</c:v>
                </c:pt>
                <c:pt idx="5">
                  <c:v>9.5</c:v>
                </c:pt>
                <c:pt idx="6">
                  <c:v>9.4</c:v>
                </c:pt>
                <c:pt idx="7">
                  <c:v>9.6999999999999993</c:v>
                </c:pt>
                <c:pt idx="8">
                  <c:v>9.8000000000000007</c:v>
                </c:pt>
                <c:pt idx="9">
                  <c:v>10.199999999999999</c:v>
                </c:pt>
                <c:pt idx="10">
                  <c:v>10</c:v>
                </c:pt>
                <c:pt idx="11">
                  <c:v>10</c:v>
                </c:pt>
                <c:pt idx="12">
                  <c:v>9.6999999999999993</c:v>
                </c:pt>
                <c:pt idx="13">
                  <c:v>9.6999999999999993</c:v>
                </c:pt>
                <c:pt idx="14">
                  <c:v>9.6999999999999993</c:v>
                </c:pt>
                <c:pt idx="15">
                  <c:v>9.9</c:v>
                </c:pt>
                <c:pt idx="16">
                  <c:v>9.6999999999999993</c:v>
                </c:pt>
                <c:pt idx="17">
                  <c:v>9.5</c:v>
                </c:pt>
                <c:pt idx="18" formatCode="0.00">
                  <c:v>9.5</c:v>
                </c:pt>
                <c:pt idx="19" formatCode="0.00">
                  <c:v>9.6</c:v>
                </c:pt>
                <c:pt idx="20">
                  <c:v>9.6</c:v>
                </c:pt>
                <c:pt idx="21">
                  <c:v>9.6</c:v>
                </c:pt>
                <c:pt idx="22">
                  <c:v>9.8000000000000007</c:v>
                </c:pt>
                <c:pt idx="23">
                  <c:v>9.4</c:v>
                </c:pt>
                <c:pt idx="24">
                  <c:v>9</c:v>
                </c:pt>
                <c:pt idx="25">
                  <c:v>8.9</c:v>
                </c:pt>
                <c:pt idx="26">
                  <c:v>8.8000000000000007</c:v>
                </c:pt>
                <c:pt idx="27">
                  <c:v>9</c:v>
                </c:pt>
                <c:pt idx="28">
                  <c:v>9.1</c:v>
                </c:pt>
              </c:numCache>
            </c:numRef>
          </c:val>
        </c:ser>
        <c:axId val="49689728"/>
        <c:axId val="49691648"/>
      </c:barChart>
      <c:lineChart>
        <c:grouping val="standard"/>
        <c:ser>
          <c:idx val="0"/>
          <c:order val="1"/>
          <c:tx>
            <c:v>Stimulus Spent</c:v>
          </c:tx>
          <c:spPr>
            <a:ln w="25400" cap="flat" cmpd="sng" algn="ctr">
              <a:solidFill>
                <a:schemeClr val="accent2">
                  <a:shade val="50000"/>
                </a:schemeClr>
              </a:solidFill>
              <a:prstDash val="solid"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25400" cap="flat" cmpd="sng" algn="ctr">
                <a:solidFill>
                  <a:schemeClr val="accent2">
                    <a:shade val="50000"/>
                  </a:schemeClr>
                </a:solidFill>
                <a:prstDash val="solid"/>
              </a:ln>
              <a:effectLst/>
            </c:spPr>
          </c:marker>
          <c:dPt>
            <c:idx val="19"/>
            <c:marker>
              <c:spPr>
                <a:solidFill>
                  <a:schemeClr val="accent6"/>
                </a:solidFill>
                <a:ln w="25400" cap="flat" cmpd="sng" algn="ctr">
                  <a:solidFill>
                    <a:schemeClr val="accent6">
                      <a:shade val="50000"/>
                    </a:schemeClr>
                  </a:solidFill>
                  <a:prstDash val="solid"/>
                </a:ln>
                <a:effectLst/>
              </c:spPr>
            </c:marker>
            <c:spPr>
              <a:ln w="25400" cap="flat" cmpd="sng" algn="ctr">
                <a:solidFill>
                  <a:schemeClr val="accent6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0"/>
            <c:marker>
              <c:spPr>
                <a:solidFill>
                  <a:schemeClr val="accent6"/>
                </a:solidFill>
                <a:ln w="25400" cap="flat" cmpd="sng" algn="ctr">
                  <a:solidFill>
                    <a:schemeClr val="accent6">
                      <a:shade val="50000"/>
                    </a:schemeClr>
                  </a:solidFill>
                  <a:prstDash val="solid"/>
                </a:ln>
                <a:effectLst/>
              </c:spPr>
            </c:marker>
            <c:spPr>
              <a:ln w="25400" cap="flat" cmpd="sng" algn="ctr">
                <a:solidFill>
                  <a:schemeClr val="accent6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1"/>
            <c:marker>
              <c:spPr>
                <a:solidFill>
                  <a:schemeClr val="accent6"/>
                </a:solidFill>
                <a:ln w="25400" cap="flat" cmpd="sng" algn="ctr">
                  <a:solidFill>
                    <a:schemeClr val="accent6">
                      <a:shade val="50000"/>
                    </a:schemeClr>
                  </a:solidFill>
                  <a:prstDash val="solid"/>
                </a:ln>
                <a:effectLst/>
              </c:spPr>
            </c:marker>
            <c:spPr>
              <a:ln w="25400" cap="flat" cmpd="sng" algn="ctr">
                <a:solidFill>
                  <a:schemeClr val="accent6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2"/>
            <c:marker>
              <c:spPr>
                <a:solidFill>
                  <a:schemeClr val="accent6"/>
                </a:solidFill>
                <a:ln w="25400" cap="flat" cmpd="sng" algn="ctr">
                  <a:solidFill>
                    <a:schemeClr val="accent6">
                      <a:shade val="50000"/>
                    </a:schemeClr>
                  </a:solidFill>
                  <a:prstDash val="solid"/>
                </a:ln>
                <a:effectLst/>
              </c:spPr>
            </c:marker>
            <c:spPr>
              <a:ln w="25400" cap="flat" cmpd="sng" algn="ctr">
                <a:solidFill>
                  <a:schemeClr val="accent6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3"/>
            <c:marker>
              <c:spPr>
                <a:solidFill>
                  <a:schemeClr val="accent6"/>
                </a:solidFill>
                <a:ln w="25400" cap="flat" cmpd="sng" algn="ctr">
                  <a:solidFill>
                    <a:schemeClr val="accent6">
                      <a:shade val="50000"/>
                    </a:schemeClr>
                  </a:solidFill>
                  <a:prstDash val="solid"/>
                </a:ln>
                <a:effectLst/>
              </c:spPr>
            </c:marker>
            <c:spPr>
              <a:ln w="25400" cap="flat" cmpd="sng" algn="ctr">
                <a:solidFill>
                  <a:schemeClr val="accent6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4"/>
            <c:marker>
              <c:spPr>
                <a:solidFill>
                  <a:schemeClr val="accent6"/>
                </a:solidFill>
                <a:ln w="25400" cap="flat" cmpd="sng" algn="ctr">
                  <a:solidFill>
                    <a:schemeClr val="accent6">
                      <a:shade val="50000"/>
                    </a:schemeClr>
                  </a:solidFill>
                  <a:prstDash val="solid"/>
                </a:ln>
                <a:effectLst/>
              </c:spPr>
            </c:marker>
            <c:spPr>
              <a:ln w="25400" cap="flat" cmpd="sng" algn="ctr">
                <a:solidFill>
                  <a:schemeClr val="accent6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5"/>
            <c:marker>
              <c:spPr>
                <a:solidFill>
                  <a:schemeClr val="accent6"/>
                </a:solidFill>
                <a:ln w="25400" cap="flat" cmpd="sng" algn="ctr">
                  <a:solidFill>
                    <a:schemeClr val="accent6">
                      <a:shade val="50000"/>
                    </a:schemeClr>
                  </a:solidFill>
                  <a:prstDash val="solid"/>
                </a:ln>
                <a:effectLst/>
              </c:spPr>
            </c:marker>
            <c:spPr>
              <a:ln w="25400" cap="flat" cmpd="sng" algn="ctr">
                <a:solidFill>
                  <a:schemeClr val="accent6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6"/>
            <c:marker>
              <c:spPr>
                <a:solidFill>
                  <a:schemeClr val="accent6"/>
                </a:solidFill>
                <a:ln w="25400" cap="flat" cmpd="sng" algn="ctr">
                  <a:solidFill>
                    <a:schemeClr val="accent6">
                      <a:shade val="50000"/>
                    </a:schemeClr>
                  </a:solidFill>
                  <a:prstDash val="solid"/>
                </a:ln>
                <a:effectLst/>
              </c:spPr>
            </c:marker>
            <c:spPr>
              <a:ln w="25400" cap="flat" cmpd="sng" algn="ctr">
                <a:solidFill>
                  <a:schemeClr val="accent6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7"/>
            <c:marker>
              <c:spPr>
                <a:solidFill>
                  <a:schemeClr val="accent6"/>
                </a:solidFill>
                <a:ln w="25400" cap="flat" cmpd="sng" algn="ctr">
                  <a:solidFill>
                    <a:schemeClr val="accent6">
                      <a:shade val="50000"/>
                    </a:schemeClr>
                  </a:solidFill>
                  <a:prstDash val="solid"/>
                </a:ln>
                <a:effectLst/>
              </c:spPr>
            </c:marker>
            <c:spPr>
              <a:ln w="25400" cap="flat" cmpd="sng" algn="ctr">
                <a:solidFill>
                  <a:schemeClr val="accent6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8"/>
            <c:marker>
              <c:spPr>
                <a:solidFill>
                  <a:schemeClr val="accent6"/>
                </a:solidFill>
                <a:ln w="25400" cap="flat" cmpd="sng" algn="ctr">
                  <a:solidFill>
                    <a:schemeClr val="accent6">
                      <a:shade val="50000"/>
                    </a:schemeClr>
                  </a:solidFill>
                  <a:prstDash val="solid"/>
                </a:ln>
                <a:effectLst/>
              </c:spPr>
            </c:marker>
            <c:spPr>
              <a:ln w="25400" cap="flat" cmpd="sng" algn="ctr">
                <a:solidFill>
                  <a:schemeClr val="accent6">
                    <a:shade val="50000"/>
                  </a:schemeClr>
                </a:solidFill>
                <a:prstDash val="solid"/>
              </a:ln>
              <a:effectLst/>
            </c:spPr>
          </c:dPt>
          <c:cat>
            <c:numRef>
              <c:f>'Stimulus and Unemployment'!$I$7:$I$29</c:f>
              <c:numCache>
                <c:formatCode>[$-409]mmm\-yy;@</c:formatCode>
                <c:ptCount val="23"/>
                <c:pt idx="0">
                  <c:v>39822</c:v>
                </c:pt>
                <c:pt idx="1">
                  <c:v>39853</c:v>
                </c:pt>
                <c:pt idx="2">
                  <c:v>39881</c:v>
                </c:pt>
                <c:pt idx="3">
                  <c:v>39912</c:v>
                </c:pt>
                <c:pt idx="4">
                  <c:v>39942</c:v>
                </c:pt>
                <c:pt idx="5">
                  <c:v>39973</c:v>
                </c:pt>
                <c:pt idx="6">
                  <c:v>40003</c:v>
                </c:pt>
                <c:pt idx="7">
                  <c:v>40034</c:v>
                </c:pt>
                <c:pt idx="8">
                  <c:v>40065</c:v>
                </c:pt>
                <c:pt idx="9">
                  <c:v>40095</c:v>
                </c:pt>
                <c:pt idx="10">
                  <c:v>40126</c:v>
                </c:pt>
                <c:pt idx="11">
                  <c:v>40156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40369</c:v>
                </c:pt>
                <c:pt idx="19">
                  <c:v>40400</c:v>
                </c:pt>
                <c:pt idx="20">
                  <c:v>40431</c:v>
                </c:pt>
                <c:pt idx="21">
                  <c:v>40461</c:v>
                </c:pt>
                <c:pt idx="22">
                  <c:v>40492</c:v>
                </c:pt>
              </c:numCache>
            </c:numRef>
          </c:cat>
          <c:val>
            <c:numRef>
              <c:f>'Stimulus and Unemployment'!$K$7:$K$35</c:f>
              <c:numCache>
                <c:formatCode>General</c:formatCode>
                <c:ptCount val="29"/>
                <c:pt idx="2">
                  <c:v>0</c:v>
                </c:pt>
                <c:pt idx="3">
                  <c:v>15.388530905</c:v>
                </c:pt>
                <c:pt idx="4">
                  <c:v>30.804952285000002</c:v>
                </c:pt>
                <c:pt idx="5">
                  <c:v>43.385096900000001</c:v>
                </c:pt>
                <c:pt idx="6">
                  <c:v>60.204655809999977</c:v>
                </c:pt>
                <c:pt idx="7">
                  <c:v>75.913789969999996</c:v>
                </c:pt>
                <c:pt idx="8">
                  <c:v>97.809079969999999</c:v>
                </c:pt>
                <c:pt idx="9">
                  <c:v>115.37978997</c:v>
                </c:pt>
                <c:pt idx="10">
                  <c:v>132.20614996999996</c:v>
                </c:pt>
                <c:pt idx="11" formatCode="#,##0.0000">
                  <c:v>150.54721997000004</c:v>
                </c:pt>
                <c:pt idx="12">
                  <c:v>167.31438996999995</c:v>
                </c:pt>
                <c:pt idx="13">
                  <c:v>181.97207996999995</c:v>
                </c:pt>
                <c:pt idx="14">
                  <c:v>197.49373997000004</c:v>
                </c:pt>
                <c:pt idx="15">
                  <c:v>211.43983996999987</c:v>
                </c:pt>
                <c:pt idx="16">
                  <c:v>224.96147996999989</c:v>
                </c:pt>
                <c:pt idx="17">
                  <c:v>243.09659996999986</c:v>
                </c:pt>
                <c:pt idx="18">
                  <c:v>261.67660999999998</c:v>
                </c:pt>
                <c:pt idx="19">
                  <c:v>275.25423000000001</c:v>
                </c:pt>
                <c:pt idx="20">
                  <c:v>293.6794699699999</c:v>
                </c:pt>
                <c:pt idx="21">
                  <c:v>307.10057996999996</c:v>
                </c:pt>
                <c:pt idx="22">
                  <c:v>321.30581000000006</c:v>
                </c:pt>
                <c:pt idx="23">
                  <c:v>333.83026000000012</c:v>
                </c:pt>
                <c:pt idx="24">
                  <c:v>348.58218000000011</c:v>
                </c:pt>
                <c:pt idx="25">
                  <c:v>356.94672000000003</c:v>
                </c:pt>
                <c:pt idx="26">
                  <c:v>365.61074999999994</c:v>
                </c:pt>
                <c:pt idx="27">
                  <c:v>373.61024999999995</c:v>
                </c:pt>
                <c:pt idx="28">
                  <c:v>382.10315999999995</c:v>
                </c:pt>
              </c:numCache>
            </c:numRef>
          </c:val>
        </c:ser>
        <c:marker val="1"/>
        <c:axId val="49693824"/>
        <c:axId val="49695360"/>
      </c:lineChart>
      <c:catAx>
        <c:axId val="49689728"/>
        <c:scaling>
          <c:orientation val="minMax"/>
        </c:scaling>
        <c:axPos val="b"/>
        <c:title>
          <c:tx>
            <c:rich>
              <a:bodyPr/>
              <a:lstStyle/>
              <a:p>
                <a:pPr algn="r">
                  <a:defRPr/>
                </a:pPr>
                <a:r>
                  <a:rPr lang="en-US" sz="1200" b="0" i="1"/>
                  <a:t>Source: Bureau of Labor Statistics, The Center for Data Analysis</a:t>
                </a:r>
              </a:p>
              <a:p>
                <a:pPr algn="r">
                  <a:defRPr/>
                </a:pPr>
                <a:r>
                  <a:rPr lang="en-US" sz="1200" b="0" i="0"/>
                  <a:t>Produced by: Veronique de Rugy, Mercatus Center</a:t>
                </a:r>
              </a:p>
            </c:rich>
          </c:tx>
          <c:layout>
            <c:manualLayout>
              <c:xMode val="edge"/>
              <c:yMode val="edge"/>
              <c:x val="0.48159155023113803"/>
              <c:y val="0.92464646464646461"/>
            </c:manualLayout>
          </c:layout>
          <c:spPr>
            <a:noFill/>
            <a:ln w="25400">
              <a:noFill/>
            </a:ln>
          </c:spPr>
        </c:title>
        <c:numFmt formatCode="[$-409]mmm\-yy;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/>
            </a:pPr>
            <a:endParaRPr lang="en-US"/>
          </a:p>
        </c:txPr>
        <c:crossAx val="49691648"/>
        <c:crosses val="autoZero"/>
        <c:lblAlgn val="ctr"/>
        <c:lblOffset val="100"/>
        <c:tickLblSkip val="2"/>
        <c:tickMarkSkip val="2"/>
      </c:catAx>
      <c:valAx>
        <c:axId val="49691648"/>
        <c:scaling>
          <c:orientation val="minMax"/>
          <c:max val="10.5"/>
          <c:min val="7"/>
        </c:scaling>
        <c:axPos val="l"/>
        <c:title>
          <c:tx>
            <c:rich>
              <a:bodyPr/>
              <a:lstStyle/>
              <a:p>
                <a:pPr>
                  <a:defRPr sz="1600" b="1"/>
                </a:pPr>
                <a:r>
                  <a:rPr lang="en-US" sz="1600" b="1"/>
                  <a:t>Percent Unemployment</a:t>
                </a:r>
              </a:p>
            </c:rich>
          </c:tx>
          <c:layout>
            <c:manualLayout>
              <c:xMode val="edge"/>
              <c:yMode val="edge"/>
              <c:x val="1.3424229562063825E-3"/>
              <c:y val="0.2651336991966912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49689728"/>
        <c:crosses val="autoZero"/>
        <c:crossBetween val="between"/>
      </c:valAx>
      <c:catAx>
        <c:axId val="49693824"/>
        <c:scaling>
          <c:orientation val="minMax"/>
        </c:scaling>
        <c:delete val="1"/>
        <c:axPos val="b"/>
        <c:numFmt formatCode="[$-409]mmm\-yy;@" sourceLinked="1"/>
        <c:tickLblPos val="none"/>
        <c:crossAx val="49695360"/>
        <c:crosses val="autoZero"/>
        <c:lblAlgn val="ctr"/>
        <c:lblOffset val="100"/>
      </c:catAx>
      <c:valAx>
        <c:axId val="49695360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600" b="1"/>
                </a:pPr>
                <a:r>
                  <a:rPr lang="en-US" sz="1600" b="1"/>
                  <a:t>Billions of Dollars</a:t>
                </a:r>
              </a:p>
            </c:rich>
          </c:tx>
          <c:layout>
            <c:manualLayout>
              <c:xMode val="edge"/>
              <c:yMode val="edge"/>
              <c:x val="0.96498912883414323"/>
              <c:y val="0.29955094249582437"/>
            </c:manualLayout>
          </c:layout>
          <c:spPr>
            <a:noFill/>
            <a:ln w="25400">
              <a:noFill/>
            </a:ln>
          </c:spPr>
        </c:title>
        <c:numFmt formatCode="\$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49693824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128068974876491"/>
          <c:y val="0.86337962300167104"/>
          <c:w val="0.66186002327266868"/>
          <c:h val="7.0144277419867951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600" b="0"/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 pitchFamily="34" charset="0"/>
          <a:ea typeface="Calibri"/>
          <a:cs typeface="Arial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9604" y="42612"/>
    <xdr:ext cx="8658225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debnam/Application%20Data/Microsoft/Excel/WORKING%20DOCS/CHARTS%20DATA/Unemployment%20increases%20with%20the%20stimulusj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imulus Spending by Dept"/>
      <sheetName val="Chart Data"/>
      <sheetName val="Weekly Spent Chart"/>
      <sheetName val="percent spent chart 2"/>
    </sheetNames>
    <sheetDataSet>
      <sheetData sheetId="0">
        <row r="42">
          <cell r="B42">
            <v>460.79999999999995</v>
          </cell>
        </row>
        <row r="43">
          <cell r="C43">
            <v>60.375634159999997</v>
          </cell>
          <cell r="D43">
            <v>12.932090030000001</v>
          </cell>
          <cell r="E43">
            <v>69.286544120000016</v>
          </cell>
          <cell r="F43">
            <v>14.226045255000001</v>
          </cell>
          <cell r="G43">
            <v>72.163329029999986</v>
          </cell>
          <cell r="H43">
            <v>15.388530905</v>
          </cell>
          <cell r="I43">
            <v>88.075335260000003</v>
          </cell>
          <cell r="J43">
            <v>28.557037956999999</v>
          </cell>
          <cell r="K43">
            <v>102.89609245</v>
          </cell>
          <cell r="L43">
            <v>36.764491870000001</v>
          </cell>
          <cell r="M43">
            <v>116.08580688999996</v>
          </cell>
          <cell r="N43">
            <v>31.130514209999998</v>
          </cell>
          <cell r="O43">
            <v>126.27430999999999</v>
          </cell>
          <cell r="P43">
            <v>36.684725329999999</v>
          </cell>
          <cell r="Q43">
            <v>135.38314326900002</v>
          </cell>
          <cell r="R43">
            <v>43.737042315000004</v>
          </cell>
          <cell r="S43">
            <v>140.27203641999998</v>
          </cell>
          <cell r="T43">
            <v>45.788069640000003</v>
          </cell>
          <cell r="U43">
            <v>147.20218850600003</v>
          </cell>
          <cell r="V43">
            <v>48.923494264000006</v>
          </cell>
          <cell r="W43">
            <v>152.39004</v>
          </cell>
          <cell r="X43">
            <v>52.938526119999977</v>
          </cell>
          <cell r="Y43">
            <v>157.77545000000001</v>
          </cell>
          <cell r="Z43">
            <v>56.317186929999998</v>
          </cell>
          <cell r="AA43">
            <v>174.73908517000007</v>
          </cell>
          <cell r="AB43">
            <v>60.681971021000003</v>
          </cell>
          <cell r="AC43">
            <v>183.42243000000002</v>
          </cell>
          <cell r="AD43">
            <v>64.388312400000004</v>
          </cell>
          <cell r="AE43">
            <v>187.41974000000002</v>
          </cell>
          <cell r="AF43">
            <v>67.394321640000001</v>
          </cell>
          <cell r="AG43">
            <v>191.91578000000004</v>
          </cell>
          <cell r="AH43">
            <v>70.240610239999995</v>
          </cell>
          <cell r="AI43">
            <v>197.17141999999993</v>
          </cell>
          <cell r="AJ43">
            <v>73.136745839999975</v>
          </cell>
          <cell r="AK43">
            <v>200.04707000000002</v>
          </cell>
          <cell r="AL43">
            <v>77.098585</v>
          </cell>
          <cell r="AM43">
            <v>204.05976999999996</v>
          </cell>
          <cell r="AN43">
            <v>80.887119061000007</v>
          </cell>
          <cell r="AO43">
            <v>207.99298000000005</v>
          </cell>
          <cell r="AP43">
            <v>84.602141560000021</v>
          </cell>
          <cell r="AQ43">
            <v>217.02595000000005</v>
          </cell>
          <cell r="AR43">
            <v>88.845879999999994</v>
          </cell>
          <cell r="AS43">
            <v>233.74515</v>
          </cell>
          <cell r="AT43">
            <v>93.600899999999996</v>
          </cell>
          <cell r="AU43">
            <v>237.65027000000001</v>
          </cell>
          <cell r="AV43">
            <v>97.938549999999964</v>
          </cell>
          <cell r="AW43">
            <v>241.96683999999993</v>
          </cell>
          <cell r="AX43">
            <v>102.24419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U38"/>
  <sheetViews>
    <sheetView topLeftCell="A12" workbookViewId="0">
      <selection activeCell="H1" sqref="H1"/>
    </sheetView>
  </sheetViews>
  <sheetFormatPr defaultColWidth="8.85546875" defaultRowHeight="12.75"/>
  <cols>
    <col min="1" max="5" width="8.85546875" style="1"/>
    <col min="6" max="7" width="8.85546875" style="14"/>
    <col min="8" max="8" width="8.85546875" style="18"/>
    <col min="9" max="9" width="9.140625" style="1" bestFit="1" customWidth="1"/>
    <col min="10" max="10" width="20.7109375" style="1" bestFit="1" customWidth="1"/>
    <col min="11" max="11" width="17.42578125" style="1" bestFit="1" customWidth="1"/>
    <col min="12" max="12" width="20.85546875" style="1" bestFit="1" customWidth="1"/>
    <col min="13" max="16384" width="8.85546875" style="1"/>
  </cols>
  <sheetData>
    <row r="1" spans="1:19">
      <c r="A1" s="1" t="s">
        <v>11</v>
      </c>
    </row>
    <row r="2" spans="1:19" ht="12" customHeight="1">
      <c r="B2" s="30" t="s">
        <v>5</v>
      </c>
      <c r="E2" s="7"/>
    </row>
    <row r="3" spans="1:19" ht="12.75" customHeight="1">
      <c r="B3" s="30"/>
      <c r="E3" s="7"/>
    </row>
    <row r="4" spans="1:19">
      <c r="B4" s="31"/>
      <c r="E4" s="32" t="s">
        <v>4</v>
      </c>
      <c r="G4" s="33" t="s">
        <v>3</v>
      </c>
      <c r="H4" s="19"/>
    </row>
    <row r="5" spans="1:19">
      <c r="B5" s="31"/>
      <c r="E5" s="30"/>
      <c r="G5" s="33"/>
      <c r="H5" s="19"/>
    </row>
    <row r="6" spans="1:19">
      <c r="B6" s="6">
        <v>39913</v>
      </c>
      <c r="C6" s="2">
        <v>2.8064431488715284E-2</v>
      </c>
      <c r="E6" s="2">
        <f>'[1]Stimulus Spending by Dept'!C43/'[1]Stimulus Spending by Dept'!B42</f>
        <v>0.13102351163194445</v>
      </c>
      <c r="F6" s="15">
        <v>39913</v>
      </c>
      <c r="G6" s="14" t="s">
        <v>2</v>
      </c>
      <c r="J6" s="23" t="s">
        <v>1</v>
      </c>
      <c r="K6" s="23" t="s">
        <v>6</v>
      </c>
      <c r="L6" s="23" t="s">
        <v>7</v>
      </c>
    </row>
    <row r="7" spans="1:19">
      <c r="B7" s="3">
        <v>39920</v>
      </c>
      <c r="C7" s="2">
        <v>3.0872494042968754E-2</v>
      </c>
      <c r="E7" s="2">
        <f>'[1]Stimulus Spending by Dept'!E43/'[1]Stimulus Spending by Dept'!B42</f>
        <v>0.15036142387152782</v>
      </c>
      <c r="F7" s="16">
        <v>39920</v>
      </c>
      <c r="G7" s="17">
        <f>'[1]Stimulus Spending by Dept'!F43-'[1]Stimulus Spending by Dept'!D43</f>
        <v>1.2939552249999995</v>
      </c>
      <c r="H7" s="20"/>
      <c r="I7" s="22">
        <v>39822</v>
      </c>
      <c r="J7" s="8">
        <v>7.6</v>
      </c>
      <c r="K7" s="9"/>
      <c r="L7" s="4"/>
      <c r="M7" s="18"/>
      <c r="N7" s="18"/>
      <c r="O7" s="18"/>
      <c r="P7" s="18"/>
      <c r="Q7" s="18"/>
    </row>
    <row r="8" spans="1:19">
      <c r="B8" s="3">
        <v>39927</v>
      </c>
      <c r="C8" s="2">
        <v>3.3395249359809032E-2</v>
      </c>
      <c r="E8" s="2">
        <f>'[1]Stimulus Spending by Dept'!G43/'[1]Stimulus Spending by Dept'!B42</f>
        <v>0.15660444667968748</v>
      </c>
      <c r="F8" s="16">
        <v>39927</v>
      </c>
      <c r="G8" s="17">
        <f>'[1]Stimulus Spending by Dept'!H43-'[1]Stimulus Spending by Dept'!F43</f>
        <v>1.1624856499999989</v>
      </c>
      <c r="H8" s="20"/>
      <c r="I8" s="22">
        <v>39853</v>
      </c>
      <c r="J8" s="8">
        <v>8.1</v>
      </c>
      <c r="K8" s="8"/>
      <c r="L8" s="5"/>
      <c r="M8" s="24"/>
      <c r="N8" s="24"/>
      <c r="O8" s="24"/>
      <c r="P8" s="24"/>
      <c r="Q8" s="24"/>
    </row>
    <row r="9" spans="1:19" ht="15">
      <c r="B9" s="3">
        <v>39934</v>
      </c>
      <c r="C9" s="2">
        <v>6.1972738621961808E-2</v>
      </c>
      <c r="D9">
        <v>12.932090030000001</v>
      </c>
      <c r="E9" s="2">
        <f>'[1]Stimulus Spending by Dept'!I43/'[1]Stimulus Spending by Dept'!B42</f>
        <v>0.19113571019965281</v>
      </c>
      <c r="F9" s="16">
        <v>39934</v>
      </c>
      <c r="G9" s="17">
        <f>'[1]Stimulus Spending by Dept'!J43-'[1]Stimulus Spending by Dept'!H43</f>
        <v>13.168507051999999</v>
      </c>
      <c r="H9" s="20"/>
      <c r="I9" s="22">
        <v>39881</v>
      </c>
      <c r="J9" s="8">
        <v>8.5</v>
      </c>
      <c r="K9" s="10">
        <v>0</v>
      </c>
      <c r="L9" s="4"/>
      <c r="M9" s="25"/>
      <c r="N9" s="25"/>
      <c r="O9" s="25"/>
      <c r="P9" s="25"/>
      <c r="Q9" s="25"/>
    </row>
    <row r="10" spans="1:19" ht="15">
      <c r="B10" s="3">
        <v>39941</v>
      </c>
      <c r="C10" s="2">
        <v>7.9784053537326399E-2</v>
      </c>
      <c r="D10">
        <v>15.388530905</v>
      </c>
      <c r="E10" s="2">
        <f>'[1]Stimulus Spending by Dept'!K43/'[1]Stimulus Spending by Dept'!B42</f>
        <v>0.22329881174045141</v>
      </c>
      <c r="F10" s="16">
        <v>39941</v>
      </c>
      <c r="G10" s="17">
        <f>'[1]Stimulus Spending by Dept'!L43-'[1]Stimulus Spending by Dept'!J43</f>
        <v>8.2074539130000019</v>
      </c>
      <c r="H10" s="20"/>
      <c r="I10" s="22">
        <v>39912</v>
      </c>
      <c r="J10" s="8">
        <v>8.9</v>
      </c>
      <c r="K10" s="10">
        <v>15.388530905</v>
      </c>
      <c r="L10" s="21">
        <v>2.4564408749999984</v>
      </c>
    </row>
    <row r="11" spans="1:19" ht="15">
      <c r="B11" s="3">
        <v>39948</v>
      </c>
      <c r="C11" s="2">
        <v>6.7557539518229168E-2</v>
      </c>
      <c r="D11">
        <v>43.737042315000004</v>
      </c>
      <c r="E11" s="2">
        <f>'[1]Stimulus Spending by Dept'!M43/'[1]Stimulus Spending by Dept'!B42</f>
        <v>0.25192232398003467</v>
      </c>
      <c r="F11" s="16">
        <v>39948</v>
      </c>
      <c r="G11" s="17">
        <f>'[1]Stimulus Spending by Dept'!N43-'[1]Stimulus Spending by Dept'!L43</f>
        <v>-5.6339776600000029</v>
      </c>
      <c r="H11" s="20"/>
      <c r="I11" s="22">
        <v>39942</v>
      </c>
      <c r="J11" s="8">
        <v>9.4</v>
      </c>
      <c r="K11" s="11">
        <v>30.804952285000002</v>
      </c>
      <c r="L11" s="21">
        <v>28.348511410000004</v>
      </c>
    </row>
    <row r="12" spans="1:19" ht="15">
      <c r="B12" s="3">
        <v>39955</v>
      </c>
      <c r="C12" s="2">
        <v>7.9600000000000004E-2</v>
      </c>
      <c r="D12">
        <v>56.317186929999998</v>
      </c>
      <c r="E12" s="2">
        <f>'[1]Stimulus Spending by Dept'!O43/'[1]Stimulus Spending by Dept'!B42</f>
        <v>0.27403279079861109</v>
      </c>
      <c r="F12" s="16">
        <v>39955</v>
      </c>
      <c r="G12" s="17">
        <f>'[1]Stimulus Spending by Dept'!P43-'[1]Stimulus Spending by Dept'!N43</f>
        <v>5.5542111200000015</v>
      </c>
      <c r="H12" s="20"/>
      <c r="I12" s="22">
        <v>39973</v>
      </c>
      <c r="J12" s="8">
        <v>9.5</v>
      </c>
      <c r="K12" s="11">
        <v>43.385096900000001</v>
      </c>
      <c r="L12" s="21">
        <v>12.580144614999995</v>
      </c>
    </row>
    <row r="13" spans="1:19" ht="15">
      <c r="B13" s="3">
        <v>39962</v>
      </c>
      <c r="C13" s="2">
        <v>9.4915456412760432E-2</v>
      </c>
      <c r="D13">
        <v>73.136745839999975</v>
      </c>
      <c r="E13" s="2">
        <f>'[1]Stimulus Spending by Dept'!Q43/'[1]Stimulus Spending by Dept'!B42</f>
        <v>0.29380022410807299</v>
      </c>
      <c r="F13" s="16">
        <v>39962</v>
      </c>
      <c r="G13" s="17">
        <f>'[1]Stimulus Spending by Dept'!R43-'[1]Stimulus Spending by Dept'!P43</f>
        <v>7.0523169850000045</v>
      </c>
      <c r="H13" s="20"/>
      <c r="I13" s="22">
        <v>40003</v>
      </c>
      <c r="J13" s="8">
        <v>9.4</v>
      </c>
      <c r="K13" s="11">
        <v>60.204655809999977</v>
      </c>
      <c r="L13" s="21">
        <v>16.819558909999976</v>
      </c>
    </row>
    <row r="14" spans="1:19" ht="15">
      <c r="B14" s="3">
        <v>39969</v>
      </c>
      <c r="C14" s="2">
        <v>9.9366470572916685E-2</v>
      </c>
      <c r="D14">
        <v>88.845879999999994</v>
      </c>
      <c r="E14" s="2">
        <f>'[1]Stimulus Spending by Dept'!S43/'[1]Stimulus Spending by Dept'!B42</f>
        <v>0.30440980125868056</v>
      </c>
      <c r="F14" s="16">
        <v>39969</v>
      </c>
      <c r="G14" s="17">
        <f>'[1]Stimulus Spending by Dept'!T43-'[1]Stimulus Spending by Dept'!R43</f>
        <v>2.0510273249999997</v>
      </c>
      <c r="H14" s="20"/>
      <c r="I14" s="22">
        <v>40034</v>
      </c>
      <c r="J14" s="8">
        <v>9.6999999999999993</v>
      </c>
      <c r="K14" s="11">
        <v>75.913789969999996</v>
      </c>
      <c r="L14" s="21">
        <v>15.709134160000019</v>
      </c>
      <c r="R14" s="4" t="s">
        <v>8</v>
      </c>
      <c r="S14" s="4">
        <f>275-166.8</f>
        <v>108.19999999999999</v>
      </c>
    </row>
    <row r="15" spans="1:19" ht="15">
      <c r="B15" s="3">
        <v>39976</v>
      </c>
      <c r="C15" s="2">
        <v>0.10617077748263891</v>
      </c>
      <c r="D15">
        <v>110.74117</v>
      </c>
      <c r="E15" s="2">
        <f>'[1]Stimulus Spending by Dept'!U43/'[1]Stimulus Spending by Dept'!B42</f>
        <v>0.31944919380642373</v>
      </c>
      <c r="F15" s="16">
        <v>39976</v>
      </c>
      <c r="G15" s="17">
        <f>'[1]Stimulus Spending by Dept'!V43-'[1]Stimulus Spending by Dept'!T43</f>
        <v>3.1354246240000023</v>
      </c>
      <c r="H15" s="20"/>
      <c r="I15" s="22">
        <v>40065</v>
      </c>
      <c r="J15" s="8">
        <v>9.8000000000000007</v>
      </c>
      <c r="K15" s="10">
        <v>97.809079969999999</v>
      </c>
      <c r="L15" s="21">
        <v>21.895290000000003</v>
      </c>
      <c r="R15" s="4" t="s">
        <v>9</v>
      </c>
      <c r="S15" s="4">
        <v>275</v>
      </c>
    </row>
    <row r="16" spans="1:19" ht="15">
      <c r="B16" s="3">
        <v>39983</v>
      </c>
      <c r="C16" s="2">
        <v>0.11488395425347218</v>
      </c>
      <c r="D16">
        <v>128.31188</v>
      </c>
      <c r="E16" s="2">
        <f>'[1]Stimulus Spending by Dept'!W43/'[1]Stimulus Spending by Dept'!B42</f>
        <v>0.33070755208333336</v>
      </c>
      <c r="F16" s="16">
        <v>39983</v>
      </c>
      <c r="G16" s="17">
        <f>'[1]Stimulus Spending by Dept'!X43-'[1]Stimulus Spending by Dept'!V43</f>
        <v>4.0150318559999718</v>
      </c>
      <c r="H16" s="20"/>
      <c r="I16" s="22">
        <v>40095</v>
      </c>
      <c r="J16" s="9">
        <v>10.199999999999999</v>
      </c>
      <c r="K16" s="11">
        <v>115.37978997</v>
      </c>
      <c r="L16" s="21">
        <v>17.570710000000005</v>
      </c>
      <c r="R16" s="4" t="s">
        <v>10</v>
      </c>
      <c r="S16" s="4">
        <v>166.8</v>
      </c>
    </row>
    <row r="17" spans="2:21" ht="15">
      <c r="B17" s="3">
        <v>39990</v>
      </c>
      <c r="C17" s="2">
        <v>0.12221611746961807</v>
      </c>
      <c r="D17">
        <v>145.13823999999997</v>
      </c>
      <c r="E17" s="2">
        <f>'[1]Stimulus Spending by Dept'!Y43/'[1]Stimulus Spending by Dept'!B42</f>
        <v>0.34239463975694451</v>
      </c>
      <c r="F17" s="16">
        <v>39990</v>
      </c>
      <c r="G17" s="17">
        <f>'[1]Stimulus Spending by Dept'!Z43-'[1]Stimulus Spending by Dept'!X43</f>
        <v>3.3786608100000208</v>
      </c>
      <c r="H17" s="20"/>
      <c r="I17" s="22">
        <v>40126</v>
      </c>
      <c r="J17" s="9">
        <v>10</v>
      </c>
      <c r="K17" s="11">
        <v>132.20614996999996</v>
      </c>
      <c r="L17" s="21">
        <v>16.826359999999966</v>
      </c>
    </row>
    <row r="18" spans="2:21" ht="15">
      <c r="B18" s="3">
        <v>39997</v>
      </c>
      <c r="C18" s="2">
        <v>0.13170000000000001</v>
      </c>
      <c r="D18">
        <v>163.47931000000005</v>
      </c>
      <c r="E18" s="2">
        <f>'[1]Stimulus Spending by Dept'!AA43/'[1]Stimulus Spending by Dept'!B42</f>
        <v>0.37920808413628493</v>
      </c>
      <c r="F18" s="16">
        <v>39997</v>
      </c>
      <c r="G18" s="17">
        <f>'[1]Stimulus Spending by Dept'!AB43-'[1]Stimulus Spending by Dept'!Z43</f>
        <v>4.3647840910000042</v>
      </c>
      <c r="H18" s="20"/>
      <c r="I18" s="22">
        <v>40156</v>
      </c>
      <c r="J18" s="9">
        <v>10</v>
      </c>
      <c r="K18" s="12">
        <v>150.54721997000004</v>
      </c>
      <c r="L18" s="21">
        <v>18.341070000000087</v>
      </c>
      <c r="S18" s="1">
        <f>243.4+166.8+175.6</f>
        <v>585.80000000000007</v>
      </c>
    </row>
    <row r="19" spans="2:21" ht="15">
      <c r="B19" s="3">
        <v>40004</v>
      </c>
      <c r="C19" s="2">
        <v>0.13969999999999999</v>
      </c>
      <c r="D19">
        <v>180.24647999999996</v>
      </c>
      <c r="E19" s="2">
        <f>'[1]Stimulus Spending by Dept'!AC43/'[1]Stimulus Spending by Dept'!B42</f>
        <v>0.39805214843750009</v>
      </c>
      <c r="F19" s="16">
        <v>40004</v>
      </c>
      <c r="G19" s="17">
        <f>'[1]Stimulus Spending by Dept'!AD43-'[1]Stimulus Spending by Dept'!AB43</f>
        <v>3.7063413790000013</v>
      </c>
      <c r="H19" s="20"/>
      <c r="I19" s="22">
        <v>40179</v>
      </c>
      <c r="J19" s="9">
        <v>9.6999999999999993</v>
      </c>
      <c r="K19" s="11">
        <v>167.31438996999995</v>
      </c>
      <c r="L19" s="21">
        <v>16.767169999999908</v>
      </c>
      <c r="S19" s="1">
        <f ca="1">(288-243.4)+(275-166.8)+R13:U24</f>
        <v>0</v>
      </c>
    </row>
    <row r="20" spans="2:21" ht="15">
      <c r="B20" s="3">
        <v>40011</v>
      </c>
      <c r="C20" s="2">
        <v>0.14630000000000001</v>
      </c>
      <c r="D20">
        <v>194.90416999999997</v>
      </c>
      <c r="E20" s="2">
        <f>'[1]Stimulus Spending by Dept'!AE43/'[1]Stimulus Spending by Dept'!B42</f>
        <v>0.40672686631944455</v>
      </c>
      <c r="F20" s="16">
        <v>40011</v>
      </c>
      <c r="G20" s="17">
        <f>'[1]Stimulus Spending by Dept'!AF43-'[1]Stimulus Spending by Dept'!AD43</f>
        <v>3.0060092399999974</v>
      </c>
      <c r="H20" s="20"/>
      <c r="I20" s="22">
        <v>40210</v>
      </c>
      <c r="J20" s="9">
        <v>9.6999999999999993</v>
      </c>
      <c r="K20" s="10">
        <v>181.97207996999995</v>
      </c>
      <c r="L20" s="21">
        <v>14.657690000000002</v>
      </c>
      <c r="U20" s="1">
        <f>158/500</f>
        <v>0.316</v>
      </c>
    </row>
    <row r="21" spans="2:21" ht="15">
      <c r="B21" s="3">
        <v>40018</v>
      </c>
      <c r="C21" s="2">
        <v>0.15240000000000001</v>
      </c>
      <c r="D21">
        <v>210.42583000000005</v>
      </c>
      <c r="E21" s="2">
        <f>'[1]Stimulus Spending by Dept'!AG43/'[1]Stimulus Spending by Dept'!B42</f>
        <v>0.41648389756944459</v>
      </c>
      <c r="F21" s="16">
        <v>40018</v>
      </c>
      <c r="G21" s="17">
        <f>'[1]Stimulus Spending by Dept'!AH43-'[1]Stimulus Spending by Dept'!AF43</f>
        <v>2.8462885999999941</v>
      </c>
      <c r="H21" s="20"/>
      <c r="I21" s="22">
        <v>40238</v>
      </c>
      <c r="J21" s="9">
        <v>9.6999999999999993</v>
      </c>
      <c r="K21" s="10">
        <v>197.49373997000004</v>
      </c>
      <c r="L21" s="21">
        <v>15.521660000000082</v>
      </c>
    </row>
    <row r="22" spans="2:21" ht="15">
      <c r="B22" s="3">
        <v>40025</v>
      </c>
      <c r="C22" s="2">
        <v>0.15870000000000001</v>
      </c>
      <c r="D22">
        <v>225.64507</v>
      </c>
      <c r="E22" s="2">
        <f>'[1]Stimulus Spending by Dept'!AI43/'[1]Stimulus Spending by Dept'!B42</f>
        <v>0.42788936631944435</v>
      </c>
      <c r="F22" s="16">
        <v>40025</v>
      </c>
      <c r="G22" s="17">
        <f>'[1]Stimulus Spending by Dept'!AJ43-'[1]Stimulus Spending by Dept'!AH43</f>
        <v>2.8961355999999796</v>
      </c>
      <c r="H22" s="20"/>
      <c r="I22" s="22">
        <v>40269</v>
      </c>
      <c r="J22" s="9">
        <v>9.9</v>
      </c>
      <c r="K22" s="10">
        <v>211.43983996999987</v>
      </c>
      <c r="L22" s="21">
        <v>13.946099999999831</v>
      </c>
    </row>
    <row r="23" spans="2:21">
      <c r="B23" s="3">
        <v>40032</v>
      </c>
      <c r="C23" s="2">
        <v>0.1673</v>
      </c>
      <c r="E23" s="2">
        <f>'[1]Stimulus Spending by Dept'!AK43/'[1]Stimulus Spending by Dept'!B42</f>
        <v>0.43412992621527785</v>
      </c>
      <c r="F23" s="16">
        <v>40032</v>
      </c>
      <c r="G23" s="17">
        <f>'[1]Stimulus Spending by Dept'!AL43-'[1]Stimulus Spending by Dept'!AJ43</f>
        <v>3.9618391600000251</v>
      </c>
      <c r="H23" s="20"/>
      <c r="I23" s="22">
        <v>40299</v>
      </c>
      <c r="J23" s="9">
        <v>9.6999999999999993</v>
      </c>
      <c r="K23" s="9">
        <v>224.96147996999989</v>
      </c>
      <c r="L23" s="21">
        <v>13.521640000000019</v>
      </c>
    </row>
    <row r="24" spans="2:21">
      <c r="B24" s="3">
        <v>40039</v>
      </c>
      <c r="C24" s="2">
        <v>0.17549999999999999</v>
      </c>
      <c r="E24" s="2">
        <f>'[1]Stimulus Spending by Dept'!AM43/'[1]Stimulus Spending by Dept'!B42</f>
        <v>0.4428380425347222</v>
      </c>
      <c r="F24" s="16">
        <v>40039</v>
      </c>
      <c r="G24" s="17">
        <f>'[1]Stimulus Spending by Dept'!AN43-'[1]Stimulus Spending by Dept'!AL43</f>
        <v>3.7885340610000071</v>
      </c>
      <c r="H24" s="20"/>
      <c r="I24" s="22">
        <v>40330</v>
      </c>
      <c r="J24" s="9">
        <v>9.5</v>
      </c>
      <c r="K24" s="9">
        <v>243.09659996999986</v>
      </c>
      <c r="L24" s="21">
        <v>18.135119999999972</v>
      </c>
    </row>
    <row r="25" spans="2:21">
      <c r="B25" s="3">
        <v>40046</v>
      </c>
      <c r="C25" s="2">
        <v>0.18360000000000001</v>
      </c>
      <c r="E25" s="2">
        <f>'[1]Stimulus Spending by Dept'!AO43/'[1]Stimulus Spending by Dept'!B42</f>
        <v>0.45137365451388906</v>
      </c>
      <c r="F25" s="16">
        <v>40046</v>
      </c>
      <c r="G25" s="17">
        <f>'[1]Stimulus Spending by Dept'!AP43-'[1]Stimulus Spending by Dept'!AN43</f>
        <v>3.715022499000014</v>
      </c>
      <c r="H25" s="20"/>
      <c r="I25" s="22">
        <v>40369</v>
      </c>
      <c r="J25" s="13">
        <v>9.5</v>
      </c>
      <c r="K25" s="9">
        <v>261.67660999999998</v>
      </c>
      <c r="L25" s="21">
        <v>14.322460000000035</v>
      </c>
    </row>
    <row r="26" spans="2:21">
      <c r="B26" s="3">
        <v>40053</v>
      </c>
      <c r="C26" s="2">
        <v>0.1928</v>
      </c>
      <c r="E26" s="2">
        <f>'[1]Stimulus Spending by Dept'!AQ43/'[1]Stimulus Spending by Dept'!B42</f>
        <v>0.47097645399305571</v>
      </c>
      <c r="F26" s="16">
        <v>40053</v>
      </c>
      <c r="G26" s="17">
        <f>'[1]Stimulus Spending by Dept'!AR43-'[1]Stimulus Spending by Dept'!AP43</f>
        <v>4.2437384399999729</v>
      </c>
      <c r="H26" s="20"/>
      <c r="I26" s="22">
        <v>40400</v>
      </c>
      <c r="J26" s="13">
        <v>9.6</v>
      </c>
      <c r="K26" s="9">
        <v>275.25423000000001</v>
      </c>
      <c r="L26" s="26">
        <v>17.841040000000021</v>
      </c>
    </row>
    <row r="27" spans="2:21">
      <c r="B27" s="3">
        <v>40060</v>
      </c>
      <c r="C27" s="2">
        <v>0.2031</v>
      </c>
      <c r="E27" s="2">
        <f>'[1]Stimulus Spending by Dept'!AS43/'[1]Stimulus Spending by Dept'!B42</f>
        <v>0.50725944010416668</v>
      </c>
      <c r="F27" s="16">
        <v>40060</v>
      </c>
      <c r="G27" s="17">
        <f>'[1]Stimulus Spending by Dept'!AT43-'[1]Stimulus Spending by Dept'!AR43</f>
        <v>4.7550200000000018</v>
      </c>
      <c r="H27" s="20"/>
      <c r="I27" s="22">
        <v>40431</v>
      </c>
      <c r="J27" s="9">
        <v>9.6</v>
      </c>
      <c r="K27" s="9">
        <v>293.6794699699999</v>
      </c>
      <c r="L27" s="26">
        <v>14.756319999999903</v>
      </c>
    </row>
    <row r="28" spans="2:21">
      <c r="B28" s="3">
        <v>40067</v>
      </c>
      <c r="C28" s="2">
        <v>0.21249999999999999</v>
      </c>
      <c r="E28" s="2">
        <f>'[1]Stimulus Spending by Dept'!AU43/'[1]Stimulus Spending by Dept'!B42</f>
        <v>0.51573409288194449</v>
      </c>
      <c r="F28" s="16">
        <v>40067</v>
      </c>
      <c r="G28" s="17">
        <f>'[1]Stimulus Spending by Dept'!AV43-'[1]Stimulus Spending by Dept'!AT43</f>
        <v>4.337649999999968</v>
      </c>
      <c r="H28" s="20"/>
      <c r="I28" s="22">
        <v>40461</v>
      </c>
      <c r="J28" s="9">
        <v>9.6</v>
      </c>
      <c r="K28" s="9">
        <v>307.10057996999996</v>
      </c>
    </row>
    <row r="29" spans="2:21">
      <c r="B29" s="3">
        <v>40074</v>
      </c>
      <c r="C29" s="2">
        <v>0.22189999999999999</v>
      </c>
      <c r="E29" s="2">
        <f>'[1]Stimulus Spending by Dept'!AW43/'[1]Stimulus Spending by Dept'!B42</f>
        <v>0.52510164930555547</v>
      </c>
      <c r="F29" s="16">
        <v>40074</v>
      </c>
      <c r="G29" s="17">
        <f>'[1]Stimulus Spending by Dept'!AX43-'[1]Stimulus Spending by Dept'!AV43</f>
        <v>4.3056400000000394</v>
      </c>
      <c r="H29" s="20"/>
      <c r="I29" s="28">
        <v>40492</v>
      </c>
      <c r="J29" s="9">
        <v>9.8000000000000007</v>
      </c>
      <c r="K29" s="29">
        <v>321.30581000000006</v>
      </c>
    </row>
    <row r="30" spans="2:21">
      <c r="B30" s="3"/>
      <c r="C30" s="2"/>
      <c r="I30" s="28">
        <v>40513</v>
      </c>
      <c r="J30" s="9">
        <v>9.4</v>
      </c>
      <c r="K30" s="1">
        <v>333.83026000000012</v>
      </c>
    </row>
    <row r="31" spans="2:21">
      <c r="B31" s="1" t="s">
        <v>0</v>
      </c>
      <c r="I31" s="28">
        <v>40553</v>
      </c>
      <c r="J31" s="9">
        <v>9</v>
      </c>
      <c r="K31" s="1">
        <v>348.58218000000011</v>
      </c>
    </row>
    <row r="32" spans="2:21">
      <c r="I32" s="28">
        <v>40584</v>
      </c>
      <c r="J32" s="9">
        <v>8.9</v>
      </c>
      <c r="K32" s="1">
        <v>356.94672000000003</v>
      </c>
    </row>
    <row r="33" spans="8:11">
      <c r="I33" s="28">
        <v>40612</v>
      </c>
      <c r="J33" s="9">
        <v>8.8000000000000007</v>
      </c>
      <c r="K33" s="1">
        <v>365.61074999999994</v>
      </c>
    </row>
    <row r="34" spans="8:11">
      <c r="I34" s="28">
        <v>40634</v>
      </c>
      <c r="J34" s="9">
        <v>9</v>
      </c>
      <c r="K34" s="1">
        <v>373.61024999999995</v>
      </c>
    </row>
    <row r="35" spans="8:11">
      <c r="I35" s="28">
        <v>40673</v>
      </c>
      <c r="J35" s="9">
        <v>9.1</v>
      </c>
      <c r="K35" s="1">
        <v>382.10315999999995</v>
      </c>
    </row>
    <row r="36" spans="8:11">
      <c r="H36" s="25"/>
      <c r="I36" s="27"/>
    </row>
    <row r="37" spans="8:11">
      <c r="H37" s="25"/>
      <c r="I37" s="27"/>
    </row>
    <row r="38" spans="8:11">
      <c r="H38" s="25"/>
      <c r="I38" s="27"/>
    </row>
  </sheetData>
  <mergeCells count="3">
    <mergeCell ref="B2:B5"/>
    <mergeCell ref="E4:E5"/>
    <mergeCell ref="G4:G5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Stimulus and Unemployment</vt:lpstr>
      <vt:lpstr>Net Stimulus and Unemployment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Jakina Debnam</dc:creator>
  <cp:lastModifiedBy>rrachmat</cp:lastModifiedBy>
  <cp:lastPrinted>2011-07-05T16:46:05Z</cp:lastPrinted>
  <dcterms:created xsi:type="dcterms:W3CDTF">2010-01-04T14:51:38Z</dcterms:created>
  <dcterms:modified xsi:type="dcterms:W3CDTF">2011-07-06T13:44:12Z</dcterms:modified>
</cp:coreProperties>
</file>