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020" yWindow="90" windowWidth="15480" windowHeight="835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B15" i="3"/>
  <c r="E2" i="5"/>
  <c r="AR2"/>
  <c r="AQ2"/>
  <c r="AP2"/>
  <c r="AO2"/>
  <c r="AN2"/>
  <c r="AM2"/>
  <c r="AL2"/>
  <c r="AK2"/>
  <c r="AJ2"/>
  <c r="AI2"/>
  <c r="AH2"/>
  <c r="AG2"/>
  <c r="AF2"/>
  <c r="AD2"/>
  <c r="AC2"/>
  <c r="AB2"/>
  <c r="AA2"/>
  <c r="Y2"/>
  <c r="X2"/>
  <c r="W2"/>
  <c r="V2"/>
  <c r="T2"/>
  <c r="S2"/>
  <c r="R2"/>
  <c r="Q2"/>
  <c r="P2"/>
  <c r="N2"/>
  <c r="M2"/>
  <c r="L2"/>
  <c r="K2"/>
  <c r="D2"/>
  <c r="C2"/>
  <c r="B2"/>
  <c r="A2"/>
  <c r="B20" i="3"/>
  <c r="AE2" i="5"/>
  <c r="B26" i="1"/>
  <c r="B10" i="3"/>
  <c r="B25" i="1"/>
  <c r="B4" i="3"/>
  <c r="O2" i="5"/>
  <c r="B32" i="1"/>
  <c r="B33"/>
  <c r="B34"/>
  <c r="B36" s="1"/>
  <c r="B35"/>
  <c r="B19"/>
  <c r="B18"/>
  <c r="B17"/>
  <c r="B16"/>
  <c r="B20" s="1"/>
  <c r="B39" s="1"/>
  <c r="G2" i="5"/>
  <c r="J2"/>
  <c r="B27" i="1"/>
  <c r="Z2" i="5"/>
  <c r="U2"/>
  <c r="H2" s="1"/>
  <c r="B24" i="1"/>
  <c r="B28"/>
  <c r="I2" i="5" l="1"/>
  <c r="F2"/>
</calcChain>
</file>

<file path=xl/sharedStrings.xml><?xml version="1.0" encoding="utf-8"?>
<sst xmlns="http://schemas.openxmlformats.org/spreadsheetml/2006/main" count="192" uniqueCount="143">
  <si>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</si>
  <si>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</si>
  <si>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</si>
  <si>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</si>
  <si>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</si>
  <si>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</si>
  <si>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</si>
  <si>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</si>
  <si>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</si>
  <si>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</si>
  <si>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</si>
  <si>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</si>
  <si>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</si>
  <si>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</si>
  <si>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</si>
  <si>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</si>
  <si>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</si>
  <si>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</si>
  <si>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</si>
  <si>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</si>
  <si>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</si>
  <si>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</si>
  <si>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</si>
  <si>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</si>
  <si>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</si>
  <si>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</si>
  <si>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</si>
  <si>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</si>
  <si>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</si>
  <si>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</si>
  <si>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</si>
  <si>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</si>
  <si>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</si>
  <si>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</si>
  <si>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</si>
  <si>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</si>
  <si>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</si>
  <si>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</si>
  <si>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</si>
  <si>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</si>
  <si>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</si>
  <si>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</si>
  <si>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</si>
  <si>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</si>
  <si>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</si>
  <si>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</si>
  <si>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</si>
  <si>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</si>
  <si>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</si>
  <si>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</si>
  <si>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</si>
  <si>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</si>
  <si>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</si>
  <si>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</si>
  <si>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</si>
  <si>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</si>
  <si>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</si>
  <si>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</si>
  <si>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</si>
  <si>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</si>
  <si>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</si>
  <si>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</si>
  <si>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</si>
  <si>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</si>
  <si>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</si>
  <si>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</si>
  <si>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</si>
  <si>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</si>
  <si>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</si>
  <si>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</si>
  <si>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</si>
  <si>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</si>
  <si>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</si>
  <si>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</si>
  <si>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</si>
  <si>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</si>
  <si>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</si>
  <si>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</si>
  <si>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</si>
  <si>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</si>
  <si>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</si>
  <si>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</si>
  <si>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</si>
  <si>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</si>
  <si>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</si>
  <si>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</si>
  <si>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</si>
  <si>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</si>
  <si>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</si>
  <si>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</si>
  <si>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</si>
  <si>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</si>
  <si>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</si>
  <si>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</si>
  <si>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</si>
  <si>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</si>
  <si>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</si>
  <si>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</si>
  <si>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</si>
  <si>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</si>
  <si>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</si>
  <si>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</si>
  <si>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</si>
  <si>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</si>
  <si>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</si>
  <si>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</si>
  <si>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</si>
  <si>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</si>
  <si>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Early Retiree Reinsurance Program</t>
  </si>
  <si>
    <t>HHS</t>
  </si>
  <si>
    <t>0991-AB64</t>
  </si>
  <si>
    <t>No</t>
  </si>
  <si>
    <t>Interim Final Rule</t>
  </si>
  <si>
    <t xml:space="preserve">Some language suggests a range of possible benefits for plan sponsors and employees, but the sentence in both cases is incoherent. </t>
  </si>
  <si>
    <t>Different application requirements and provisions for chronic and high-cost conditions were considered.</t>
  </si>
  <si>
    <t>Very small tweaks on the program.</t>
  </si>
  <si>
    <t>No relevant content.</t>
  </si>
  <si>
    <t>No relevant content. Not even an estimate of the number of early retirees who lack health care coverage.</t>
  </si>
  <si>
    <t>Paperwork burden and appropriated funds for the chosen alternative were calculated. No analysis of the costs of other alternatives.</t>
  </si>
  <si>
    <t>Benefits were not measured, so net benefits were not calculated.</t>
  </si>
  <si>
    <t>Benefits were not measured, so cost-effectiveness was not calculated.</t>
  </si>
  <si>
    <t>Parties who bear paperwork costs are identified, and taxpayers obviously pay for the subsidies. No discussion of how costs may be distributed.</t>
  </si>
  <si>
    <t>Benefits were not calculated in any way that would permit calculation of net benefits. Therefore, decisions proceeded without cognizance of net benefits.</t>
  </si>
  <si>
    <t>No data relevant to outcomes.</t>
  </si>
  <si>
    <t>Very little analysis was done, and so there really are no significant models or assumptions.</t>
  </si>
  <si>
    <t>The three-page analysis is fairly readable, but only because there is so little content. A lot of awkward grammar. The conclusion is that more early retirees are likely to have insurance coverage, but there is little substantive analysis or measurement that shows how the government arrived at this conclusion.</t>
  </si>
  <si>
    <t>Stated benefits are increased insurance coverage, greater access to health care, lower costs for hospitals, and less debt related to medical expenses. None of these are ultimate outcomes, except perhaps reduced hospital costs. The analysis does not even claim that increased access to health care will improve early retirees' health outcomes.</t>
  </si>
  <si>
    <t>No benefits measured. An increase in the number of people with insurance might be one measure of an intermediate outcome, but the RIA did not measure this.</t>
  </si>
  <si>
    <t>The claim is believable but there is no supporting evidence at all.</t>
  </si>
  <si>
    <t>Analysis asserts that early retirees often have trouble obtaining insurance because of age or chronic health problems. This may be true, but the analysis does not link it to any systemic problem. Is this perhaps just a sign that some early retirees cannot really afford to retire?</t>
  </si>
  <si>
    <t>No consideration of whether the program will give rise to expenditures on health care that accomplishes little.</t>
  </si>
  <si>
    <t>The Federal Register notice claims hospitals will have lower costs and urges plan sponsors to use the subsidies to reduce premiums and out-of-pocket costs. But there is no analysis of the extent to which these things are likely to happen.</t>
  </si>
  <si>
    <t>There is an RIA section, but there are no further references to the RIA or claims that it was used. Notice says an interim final rule is necessary to implement the program by the June 21, 2010 statutory deadline.</t>
  </si>
  <si>
    <t>Analysis mentions that employers and employees may both benefit. Since benefits were not measured, there was no further discussion of incidence.</t>
  </si>
  <si>
    <t>This interim final rule with comment period (IFC) implements the Early Retiree Reinsurance Program, which was established by section 1102 of the Patient Protection and Affordable Care Act (the Affordable Care Act). The Congress appropriated funding of $5 billion for the temporary program. Section 1102(a)(1) requires the Secretary to establish this temporary program no later than 90 days after enactment of the statute, which is June 21, 2010. The program ends no later than January 1, 2014. The program provides reimbursement to participating employment-based plans for a portion of the cost of health benefits for early retirees and their spouses, surviving spouses and dependents. The Secretary will reimburse plans for certain claims between $15,000 and $90,000 (with those amounts being indexed for plan years starting on or after October 1, 2011). The purpose of the reimbursement is to make health benefits more affordable for plan participants and sponsors so that health benefits are accessible to more Americans than they would otherwise be without this program.</t>
  </si>
  <si>
    <t>The interim final rule shows up on regulations.gov with a RIN or keyword search. There is an RIA section in the Federal Register notice. A keyword search on the HHS website turns up a press release with a link to a page of information about the program, which has a link to the regulation.</t>
  </si>
  <si>
    <t>One data source linked. No data for key claims. The only part of the analysis using data is the calculation of the paperwork burden. Most of the figures (e.g., hours to complete a task) are not sourced at all.</t>
  </si>
  <si>
    <t>Subsidies will encourage employers to retain health benefits for early retirees, and so more early retirees will have coverage. It is not clear how strong this incentive is, given that the money might run out before everyone is reimbursed. To the extent that subsidies are for plans that already exist for the current plan year, they are simply transfers. No explicit theory linking increased coverage to ultimate outcomes.</t>
  </si>
  <si>
    <t>Federal Register notice states that early retirees have trouble obtaining health insurance because of age or chronic conditions, but does not elaborate. No real discussion of a theory of a systemic problem(s) that led to this result. Is this a natural market outcome, or a result of inflated health care costs, or some other factor?</t>
  </si>
  <si>
    <t>No relevant content. Alternatives are dismissed in one or two sentences.</t>
  </si>
  <si>
    <t>No baseline established—not even a count of the number of early retirees who either have or lack health insurance.</t>
  </si>
  <si>
    <t>No. The analysis ignores the possibility that more people will retire early due to the availability of subsidized health insurance.</t>
  </si>
  <si>
    <t>No measures or goals established, and there was not enough analysis to derive goals or measures.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</si>
</sst>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1" applyNumberFormat="1" applyFont="1" applyBorder="1" applyAlignment="1" applyProtection="1">
      <alignment vertical="distributed" wrapText="1"/>
    </xf>
    <xf numFmtId="0" fontId="3" fillId="0" borderId="0" xfId="1" applyFont="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5" fillId="3" borderId="0" xfId="0" applyFont="1" applyFill="1" applyBorder="1" applyAlignment="1">
      <alignment horizontal="left"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4" sqref="E4"/>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8" t="s">
        <v>106</v>
      </c>
      <c r="B1" s="48"/>
      <c r="C1" s="48"/>
      <c r="D1" s="48"/>
    </row>
    <row r="2" spans="1:5">
      <c r="A2" s="9" t="s">
        <v>36</v>
      </c>
      <c r="B2" s="10"/>
      <c r="C2" s="10"/>
      <c r="D2" s="10"/>
    </row>
    <row r="3" spans="1:5">
      <c r="A3" s="11" t="s">
        <v>109</v>
      </c>
      <c r="B3" s="12"/>
      <c r="C3" s="12"/>
      <c r="D3" s="12"/>
    </row>
    <row r="4" spans="1:5">
      <c r="A4" s="9" t="s">
        <v>32</v>
      </c>
      <c r="B4" s="10"/>
      <c r="C4" s="10"/>
      <c r="D4" s="10"/>
    </row>
    <row r="5" spans="1:5">
      <c r="A5" s="49" t="s">
        <v>108</v>
      </c>
      <c r="B5" s="49"/>
      <c r="C5" s="49"/>
      <c r="D5" s="49"/>
    </row>
    <row r="6" spans="1:5">
      <c r="A6" s="50" t="s">
        <v>33</v>
      </c>
      <c r="B6" s="50"/>
      <c r="C6" s="50"/>
      <c r="D6" s="50"/>
    </row>
    <row r="7" spans="1:5">
      <c r="A7" s="13" t="s">
        <v>110</v>
      </c>
      <c r="B7" s="47" t="s">
        <v>42</v>
      </c>
      <c r="C7" s="47" t="s">
        <v>43</v>
      </c>
      <c r="D7" s="13" t="s">
        <v>111</v>
      </c>
    </row>
    <row r="8" spans="1:5">
      <c r="A8" s="9" t="s">
        <v>34</v>
      </c>
      <c r="B8" s="50" t="s">
        <v>35</v>
      </c>
      <c r="C8" s="50"/>
      <c r="D8" s="50"/>
    </row>
    <row r="9" spans="1:5">
      <c r="A9" s="13" t="s">
        <v>112</v>
      </c>
      <c r="B9" s="53">
        <v>40303</v>
      </c>
      <c r="C9" s="49"/>
      <c r="D9" s="49"/>
    </row>
    <row r="10" spans="1:5">
      <c r="A10" s="14" t="s">
        <v>1</v>
      </c>
      <c r="B10" s="15"/>
      <c r="C10" s="15"/>
      <c r="D10" s="15"/>
    </row>
    <row r="11" spans="1:5">
      <c r="A11" s="51" t="s">
        <v>134</v>
      </c>
      <c r="B11" s="51"/>
      <c r="C11" s="51"/>
      <c r="D11" s="51"/>
    </row>
    <row r="12" spans="1:5">
      <c r="A12" s="51"/>
      <c r="B12" s="51"/>
      <c r="C12" s="51"/>
      <c r="D12" s="51"/>
    </row>
    <row r="13" spans="1:5">
      <c r="A13" s="51"/>
      <c r="B13" s="51"/>
      <c r="C13" s="51"/>
      <c r="D13" s="51"/>
    </row>
    <row r="14" spans="1:5" ht="154.5" customHeight="1">
      <c r="A14" s="51"/>
      <c r="B14" s="51"/>
      <c r="C14" s="51"/>
      <c r="D14" s="51"/>
    </row>
    <row r="15" spans="1:5" s="18" customFormat="1">
      <c r="A15" s="14" t="s">
        <v>49</v>
      </c>
      <c r="B15" s="16" t="s">
        <v>0</v>
      </c>
      <c r="C15" s="16" t="s">
        <v>2</v>
      </c>
      <c r="D15" s="16"/>
      <c r="E15" s="17"/>
    </row>
    <row r="16" spans="1:5" ht="25.5">
      <c r="A16" s="19" t="s">
        <v>50</v>
      </c>
      <c r="B16" s="4">
        <f>'Topic 1 - Openness'!B3</f>
        <v>5</v>
      </c>
      <c r="C16" s="46" t="s">
        <v>4</v>
      </c>
      <c r="D16" s="46"/>
    </row>
    <row r="17" spans="1:5">
      <c r="A17" s="19" t="s">
        <v>51</v>
      </c>
      <c r="B17" s="4">
        <f>'Topic 1 - Openness'!B4</f>
        <v>1</v>
      </c>
      <c r="C17" s="46" t="s">
        <v>5</v>
      </c>
      <c r="D17" s="46"/>
    </row>
    <row r="18" spans="1:5">
      <c r="A18" s="19" t="s">
        <v>52</v>
      </c>
      <c r="B18" s="4">
        <f>'Topic 1 - Openness'!B5</f>
        <v>0</v>
      </c>
      <c r="C18" s="46" t="s">
        <v>6</v>
      </c>
      <c r="D18" s="46"/>
    </row>
    <row r="19" spans="1:5" ht="31.5" customHeight="1">
      <c r="A19" s="19" t="s">
        <v>53</v>
      </c>
      <c r="B19" s="4">
        <f>'Topic 1 - Openness'!B6</f>
        <v>2</v>
      </c>
      <c r="C19" s="46" t="s">
        <v>7</v>
      </c>
      <c r="D19" s="46"/>
    </row>
    <row r="20" spans="1:5">
      <c r="A20" s="52" t="s">
        <v>59</v>
      </c>
      <c r="B20" s="47">
        <f>B16+B17+B18+B19</f>
        <v>8</v>
      </c>
      <c r="C20" s="20"/>
      <c r="D20" s="20"/>
    </row>
    <row r="21" spans="1:5">
      <c r="A21" s="52"/>
      <c r="B21" s="47"/>
      <c r="C21" s="20"/>
      <c r="D21" s="20"/>
    </row>
    <row r="22" spans="1:5">
      <c r="A22" s="13"/>
      <c r="B22" s="4"/>
      <c r="C22" s="4"/>
      <c r="D22" s="4"/>
    </row>
    <row r="23" spans="1:5" s="18" customFormat="1">
      <c r="A23" s="14" t="s">
        <v>54</v>
      </c>
      <c r="B23" s="16" t="s">
        <v>0</v>
      </c>
      <c r="C23" s="16" t="s">
        <v>2</v>
      </c>
      <c r="D23" s="16"/>
      <c r="E23" s="17"/>
    </row>
    <row r="24" spans="1:5" ht="25.5">
      <c r="A24" s="19" t="s">
        <v>55</v>
      </c>
      <c r="B24" s="4">
        <f>'Topic 2 - Analysis'!B4</f>
        <v>1</v>
      </c>
      <c r="C24" s="46" t="s">
        <v>8</v>
      </c>
      <c r="D24" s="46"/>
    </row>
    <row r="25" spans="1:5" ht="38.25">
      <c r="A25" s="19" t="s">
        <v>56</v>
      </c>
      <c r="B25" s="4">
        <f>'Topic 2 - Analysis'!B10</f>
        <v>1</v>
      </c>
      <c r="C25" s="46" t="s">
        <v>9</v>
      </c>
      <c r="D25" s="46"/>
    </row>
    <row r="26" spans="1:5" ht="25.5">
      <c r="A26" s="19" t="s">
        <v>57</v>
      </c>
      <c r="B26" s="4">
        <f>'Topic 2 - Analysis'!B15</f>
        <v>1</v>
      </c>
      <c r="C26" s="46" t="s">
        <v>10</v>
      </c>
      <c r="D26" s="46"/>
    </row>
    <row r="27" spans="1:5">
      <c r="A27" s="19" t="s">
        <v>58</v>
      </c>
      <c r="B27" s="4">
        <f>'Topic 2 - Analysis'!B20</f>
        <v>1</v>
      </c>
      <c r="C27" s="46" t="s">
        <v>11</v>
      </c>
      <c r="D27" s="46"/>
    </row>
    <row r="28" spans="1:5">
      <c r="A28" s="52" t="s">
        <v>60</v>
      </c>
      <c r="B28" s="47">
        <f>B24+B25+B26+B27</f>
        <v>4</v>
      </c>
      <c r="C28" s="20"/>
      <c r="D28" s="20"/>
    </row>
    <row r="29" spans="1:5">
      <c r="A29" s="52"/>
      <c r="B29" s="47"/>
      <c r="C29" s="20"/>
      <c r="D29" s="20"/>
    </row>
    <row r="30" spans="1:5">
      <c r="A30" s="13"/>
      <c r="B30" s="4"/>
      <c r="C30" s="4"/>
      <c r="D30" s="4"/>
    </row>
    <row r="31" spans="1:5" s="18" customFormat="1">
      <c r="A31" s="14" t="s">
        <v>61</v>
      </c>
      <c r="B31" s="16" t="s">
        <v>0</v>
      </c>
      <c r="C31" s="16" t="s">
        <v>2</v>
      </c>
      <c r="D31" s="16"/>
      <c r="E31" s="17"/>
    </row>
    <row r="32" spans="1:5" ht="25.5">
      <c r="A32" s="19" t="s">
        <v>62</v>
      </c>
      <c r="B32" s="4">
        <f>'Topic 3 - Use'!B3</f>
        <v>1</v>
      </c>
      <c r="C32" s="46" t="s">
        <v>12</v>
      </c>
      <c r="D32" s="46"/>
    </row>
    <row r="33" spans="1:4" s="7" customFormat="1" ht="25.5">
      <c r="A33" s="19" t="s">
        <v>63</v>
      </c>
      <c r="B33" s="4">
        <f>'Topic 3 - Use'!B4</f>
        <v>0</v>
      </c>
      <c r="C33" s="46" t="s">
        <v>13</v>
      </c>
      <c r="D33" s="46"/>
    </row>
    <row r="34" spans="1:4" s="7" customFormat="1" ht="25.5">
      <c r="A34" s="19" t="s">
        <v>64</v>
      </c>
      <c r="B34" s="4">
        <f>'Topic 3 - Use'!B5</f>
        <v>0</v>
      </c>
      <c r="C34" s="46" t="s">
        <v>14</v>
      </c>
      <c r="D34" s="46"/>
    </row>
    <row r="35" spans="1:4" s="7" customFormat="1" ht="38.25">
      <c r="A35" s="19" t="s">
        <v>65</v>
      </c>
      <c r="B35" s="4">
        <f>'Topic 3 - Use'!B6</f>
        <v>0</v>
      </c>
      <c r="C35" s="46" t="s">
        <v>15</v>
      </c>
      <c r="D35" s="46"/>
    </row>
    <row r="36" spans="1:4" s="7" customFormat="1" ht="15.75" customHeight="1">
      <c r="A36" s="52" t="s">
        <v>66</v>
      </c>
      <c r="B36" s="47">
        <f>B32+B33+B34+B35</f>
        <v>1</v>
      </c>
      <c r="C36" s="20"/>
      <c r="D36" s="20"/>
    </row>
    <row r="37" spans="1:4" s="7" customFormat="1">
      <c r="A37" s="52"/>
      <c r="B37" s="47"/>
      <c r="C37" s="20"/>
      <c r="D37" s="20"/>
    </row>
    <row r="39" spans="1:4" s="7" customFormat="1">
      <c r="A39" s="14" t="s">
        <v>107</v>
      </c>
      <c r="B39" s="21">
        <f>SUM(B20,B28,B36)</f>
        <v>13</v>
      </c>
      <c r="C39" s="22"/>
      <c r="D39" s="22"/>
    </row>
  </sheetData>
  <mergeCells count="25">
    <mergeCell ref="A28:A29"/>
    <mergeCell ref="C26:D26"/>
    <mergeCell ref="A36:A37"/>
    <mergeCell ref="B36:B37"/>
    <mergeCell ref="B28:B29"/>
    <mergeCell ref="C17:D17"/>
    <mergeCell ref="C18:D18"/>
    <mergeCell ref="C19:D19"/>
    <mergeCell ref="C35:D35"/>
    <mergeCell ref="C33:D33"/>
    <mergeCell ref="A1:D1"/>
    <mergeCell ref="A5:D5"/>
    <mergeCell ref="A6:D6"/>
    <mergeCell ref="B8:D8"/>
    <mergeCell ref="A11:D14"/>
    <mergeCell ref="A20:A21"/>
    <mergeCell ref="B7:C7"/>
    <mergeCell ref="B9:D9"/>
    <mergeCell ref="C34:D34"/>
    <mergeCell ref="B20:B21"/>
    <mergeCell ref="C16:D16"/>
    <mergeCell ref="C24:D24"/>
    <mergeCell ref="C27:D27"/>
    <mergeCell ref="C32:D32"/>
    <mergeCell ref="C25:D25"/>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1" sqref="E1"/>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49</v>
      </c>
      <c r="B1" s="55"/>
      <c r="C1" s="55"/>
      <c r="D1" s="56"/>
    </row>
    <row r="2" spans="1:4">
      <c r="A2" s="30" t="s">
        <v>105</v>
      </c>
      <c r="B2" s="31" t="s">
        <v>0</v>
      </c>
      <c r="C2" s="31" t="s">
        <v>31</v>
      </c>
      <c r="D2" s="32" t="s">
        <v>3</v>
      </c>
    </row>
    <row r="3" spans="1:4" ht="114.75">
      <c r="A3" s="33" t="s">
        <v>103</v>
      </c>
      <c r="B3" s="34">
        <v>5</v>
      </c>
      <c r="C3" s="3">
        <v>1</v>
      </c>
      <c r="D3" s="45" t="s">
        <v>135</v>
      </c>
    </row>
    <row r="4" spans="1:4" ht="89.25">
      <c r="A4" s="33" t="s">
        <v>51</v>
      </c>
      <c r="B4" s="34">
        <v>1</v>
      </c>
      <c r="C4" s="3">
        <v>2</v>
      </c>
      <c r="D4" s="35" t="s">
        <v>136</v>
      </c>
    </row>
    <row r="5" spans="1:4" ht="45">
      <c r="A5" s="33" t="s">
        <v>52</v>
      </c>
      <c r="B5" s="34">
        <v>0</v>
      </c>
      <c r="C5" s="3">
        <v>3</v>
      </c>
      <c r="D5" s="35" t="s">
        <v>124</v>
      </c>
    </row>
    <row r="6" spans="1:4" ht="127.5">
      <c r="A6" s="33" t="s">
        <v>104</v>
      </c>
      <c r="B6" s="34">
        <v>2</v>
      </c>
      <c r="C6" s="3">
        <v>4</v>
      </c>
      <c r="D6" s="5" t="s">
        <v>125</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1" sqref="E1"/>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54</v>
      </c>
      <c r="B1" s="57"/>
      <c r="C1" s="57"/>
      <c r="D1" s="57"/>
    </row>
    <row r="2" spans="1:4">
      <c r="A2" s="30"/>
      <c r="B2" s="31" t="s">
        <v>0</v>
      </c>
      <c r="C2" s="31" t="s">
        <v>31</v>
      </c>
      <c r="D2" s="32" t="s">
        <v>3</v>
      </c>
    </row>
    <row r="3" spans="1:4">
      <c r="A3" s="35"/>
      <c r="B3" s="37"/>
      <c r="C3" s="37"/>
      <c r="D3" s="38"/>
    </row>
    <row r="4" spans="1:4" ht="90">
      <c r="A4" s="39" t="s">
        <v>99</v>
      </c>
      <c r="B4" s="40">
        <f>ROUND(AVERAGE(B5:B9),0)</f>
        <v>1</v>
      </c>
      <c r="C4" s="41"/>
      <c r="D4" s="42"/>
    </row>
    <row r="5" spans="1:4" ht="102">
      <c r="A5" s="34" t="s">
        <v>16</v>
      </c>
      <c r="B5" s="3">
        <v>3</v>
      </c>
      <c r="C5" s="43" t="s">
        <v>69</v>
      </c>
      <c r="D5" s="35" t="s">
        <v>126</v>
      </c>
    </row>
    <row r="6" spans="1:4" ht="51">
      <c r="A6" s="34" t="s">
        <v>17</v>
      </c>
      <c r="B6" s="3">
        <v>0</v>
      </c>
      <c r="C6" s="43" t="s">
        <v>70</v>
      </c>
      <c r="D6" s="35" t="s">
        <v>127</v>
      </c>
    </row>
    <row r="7" spans="1:4" ht="127.5">
      <c r="A7" s="34" t="s">
        <v>18</v>
      </c>
      <c r="B7" s="3">
        <v>1</v>
      </c>
      <c r="C7" s="43" t="s">
        <v>71</v>
      </c>
      <c r="D7" s="35" t="s">
        <v>137</v>
      </c>
    </row>
    <row r="8" spans="1:4" ht="45">
      <c r="A8" s="34" t="s">
        <v>19</v>
      </c>
      <c r="B8" s="3">
        <v>0</v>
      </c>
      <c r="C8" s="43" t="s">
        <v>72</v>
      </c>
      <c r="D8" s="35" t="s">
        <v>128</v>
      </c>
    </row>
    <row r="9" spans="1:4" ht="60">
      <c r="A9" s="34" t="s">
        <v>37</v>
      </c>
      <c r="B9" s="3">
        <v>1</v>
      </c>
      <c r="C9" s="43" t="s">
        <v>73</v>
      </c>
      <c r="D9" s="35" t="s">
        <v>113</v>
      </c>
    </row>
    <row r="10" spans="1:4" ht="105">
      <c r="A10" s="39" t="s">
        <v>56</v>
      </c>
      <c r="B10" s="40">
        <f>ROUND(AVERAGE(B11:B14),0)</f>
        <v>1</v>
      </c>
      <c r="C10" s="41"/>
      <c r="D10" s="42"/>
    </row>
    <row r="11" spans="1:4" ht="76.5">
      <c r="A11" s="34" t="s">
        <v>20</v>
      </c>
      <c r="B11" s="3">
        <v>2</v>
      </c>
      <c r="C11" s="43" t="s">
        <v>74</v>
      </c>
      <c r="D11" s="35" t="s">
        <v>129</v>
      </c>
    </row>
    <row r="12" spans="1:4" ht="105">
      <c r="A12" s="34" t="s">
        <v>21</v>
      </c>
      <c r="B12" s="3">
        <v>1</v>
      </c>
      <c r="C12" s="43" t="s">
        <v>75</v>
      </c>
      <c r="D12" s="35" t="s">
        <v>138</v>
      </c>
    </row>
    <row r="13" spans="1:4" ht="45">
      <c r="A13" s="34" t="s">
        <v>19</v>
      </c>
      <c r="B13" s="3">
        <v>0</v>
      </c>
      <c r="C13" s="43" t="s">
        <v>76</v>
      </c>
      <c r="D13" s="35" t="s">
        <v>117</v>
      </c>
    </row>
    <row r="14" spans="1:4" ht="75">
      <c r="A14" s="34" t="s">
        <v>38</v>
      </c>
      <c r="B14" s="3">
        <v>0</v>
      </c>
      <c r="C14" s="43" t="s">
        <v>77</v>
      </c>
      <c r="D14" s="35" t="s">
        <v>116</v>
      </c>
    </row>
    <row r="15" spans="1:4" s="44" customFormat="1" ht="60">
      <c r="A15" s="39" t="s">
        <v>57</v>
      </c>
      <c r="B15" s="40">
        <f>ROUND(AVERAGE(B16:B19), 0)</f>
        <v>1</v>
      </c>
      <c r="C15" s="41"/>
      <c r="D15" s="42"/>
    </row>
    <row r="16" spans="1:4" ht="60">
      <c r="A16" s="34" t="s">
        <v>45</v>
      </c>
      <c r="B16" s="3">
        <v>2</v>
      </c>
      <c r="C16" s="43" t="s">
        <v>78</v>
      </c>
      <c r="D16" s="35" t="s">
        <v>114</v>
      </c>
    </row>
    <row r="17" spans="1:4" ht="195">
      <c r="A17" s="34" t="s">
        <v>46</v>
      </c>
      <c r="B17" s="3">
        <v>1</v>
      </c>
      <c r="C17" s="43" t="s">
        <v>79</v>
      </c>
      <c r="D17" s="35" t="s">
        <v>115</v>
      </c>
    </row>
    <row r="18" spans="1:4" ht="60">
      <c r="A18" s="34" t="s">
        <v>22</v>
      </c>
      <c r="B18" s="3">
        <v>0</v>
      </c>
      <c r="C18" s="43" t="s">
        <v>80</v>
      </c>
      <c r="D18" s="35" t="s">
        <v>139</v>
      </c>
    </row>
    <row r="19" spans="1:4" ht="105">
      <c r="A19" s="34" t="s">
        <v>23</v>
      </c>
      <c r="B19" s="3">
        <v>0</v>
      </c>
      <c r="C19" s="43" t="s">
        <v>81</v>
      </c>
      <c r="D19" s="35" t="s">
        <v>140</v>
      </c>
    </row>
    <row r="20" spans="1:4" ht="45">
      <c r="A20" s="39" t="s">
        <v>58</v>
      </c>
      <c r="B20" s="40">
        <f>ROUND(AVERAGE(B21:B29),0)</f>
        <v>1</v>
      </c>
      <c r="C20" s="41"/>
      <c r="D20" s="42"/>
    </row>
    <row r="21" spans="1:4" ht="60">
      <c r="A21" s="34" t="s">
        <v>47</v>
      </c>
      <c r="B21" s="3">
        <v>2</v>
      </c>
      <c r="C21" s="43" t="s">
        <v>82</v>
      </c>
      <c r="D21" s="35" t="s">
        <v>118</v>
      </c>
    </row>
    <row r="22" spans="1:4" ht="60">
      <c r="A22" s="34" t="s">
        <v>24</v>
      </c>
      <c r="B22" s="3">
        <v>2</v>
      </c>
      <c r="C22" s="43" t="s">
        <v>83</v>
      </c>
      <c r="D22" s="35" t="s">
        <v>130</v>
      </c>
    </row>
    <row r="23" spans="1:4" ht="76.5">
      <c r="A23" s="34" t="s">
        <v>25</v>
      </c>
      <c r="B23" s="3">
        <v>1</v>
      </c>
      <c r="C23" s="43" t="s">
        <v>84</v>
      </c>
      <c r="D23" s="35" t="s">
        <v>131</v>
      </c>
    </row>
    <row r="24" spans="1:4" ht="90">
      <c r="A24" s="34" t="s">
        <v>26</v>
      </c>
      <c r="B24" s="3">
        <v>0</v>
      </c>
      <c r="C24" s="43" t="s">
        <v>85</v>
      </c>
      <c r="D24" s="35" t="s">
        <v>141</v>
      </c>
    </row>
    <row r="25" spans="1:4" ht="75">
      <c r="A25" s="34" t="s">
        <v>27</v>
      </c>
      <c r="B25" s="3">
        <v>0</v>
      </c>
      <c r="C25" s="43" t="s">
        <v>86</v>
      </c>
      <c r="D25" s="35" t="s">
        <v>116</v>
      </c>
    </row>
    <row r="26" spans="1:4" ht="45">
      <c r="A26" s="34" t="s">
        <v>48</v>
      </c>
      <c r="B26" s="3">
        <v>0</v>
      </c>
      <c r="C26" s="43" t="s">
        <v>87</v>
      </c>
      <c r="D26" s="35" t="s">
        <v>119</v>
      </c>
    </row>
    <row r="27" spans="1:4" ht="60">
      <c r="A27" s="34" t="s">
        <v>28</v>
      </c>
      <c r="B27" s="3">
        <v>0</v>
      </c>
      <c r="C27" s="43" t="s">
        <v>88</v>
      </c>
      <c r="D27" s="35" t="s">
        <v>120</v>
      </c>
    </row>
    <row r="28" spans="1:4" ht="60">
      <c r="A28" s="34" t="s">
        <v>29</v>
      </c>
      <c r="B28" s="3">
        <v>1</v>
      </c>
      <c r="C28" s="43" t="s">
        <v>89</v>
      </c>
      <c r="D28" s="35" t="s">
        <v>121</v>
      </c>
    </row>
    <row r="29" spans="1:4" ht="75">
      <c r="A29" s="34" t="s">
        <v>30</v>
      </c>
      <c r="B29" s="3">
        <v>1</v>
      </c>
      <c r="C29" s="43" t="s">
        <v>90</v>
      </c>
      <c r="D29" s="35" t="s">
        <v>133</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D6" sqref="D6"/>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61</v>
      </c>
      <c r="B1" s="55"/>
      <c r="C1" s="55"/>
      <c r="D1" s="56"/>
    </row>
    <row r="2" spans="1:4">
      <c r="A2" s="30" t="s">
        <v>105</v>
      </c>
      <c r="B2" s="31" t="s">
        <v>0</v>
      </c>
      <c r="C2" s="31" t="s">
        <v>31</v>
      </c>
      <c r="D2" s="32" t="s">
        <v>3</v>
      </c>
    </row>
    <row r="3" spans="1:4" ht="63.75">
      <c r="A3" s="33" t="s">
        <v>100</v>
      </c>
      <c r="B3" s="34">
        <v>1</v>
      </c>
      <c r="C3" s="3">
        <v>9</v>
      </c>
      <c r="D3" s="35" t="s">
        <v>132</v>
      </c>
    </row>
    <row r="4" spans="1:4" ht="60">
      <c r="A4" s="33" t="s">
        <v>63</v>
      </c>
      <c r="B4" s="34">
        <v>0</v>
      </c>
      <c r="C4" s="3">
        <v>10</v>
      </c>
      <c r="D4" s="35" t="s">
        <v>122</v>
      </c>
    </row>
    <row r="5" spans="1:4" ht="75">
      <c r="A5" s="33" t="s">
        <v>101</v>
      </c>
      <c r="B5" s="34">
        <v>0</v>
      </c>
      <c r="C5" s="3">
        <v>11</v>
      </c>
      <c r="D5" s="35" t="s">
        <v>142</v>
      </c>
    </row>
    <row r="6" spans="1:4" ht="90">
      <c r="A6" s="33" t="s">
        <v>102</v>
      </c>
      <c r="B6" s="34">
        <v>0</v>
      </c>
      <c r="C6" s="3">
        <v>12</v>
      </c>
      <c r="D6" s="35" t="s">
        <v>123</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heetViews>
  <sheetFormatPr defaultRowHeight="12.75"/>
  <cols>
    <col min="1" max="1" width="10.5703125" customWidth="1"/>
    <col min="4" max="4" width="9.140625" customWidth="1"/>
    <col min="5" max="5" width="13.85546875" customWidth="1"/>
    <col min="6" max="6" width="9.140625"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44</v>
      </c>
      <c r="F1" s="1" t="s">
        <v>67</v>
      </c>
      <c r="G1" s="1" t="s">
        <v>49</v>
      </c>
      <c r="H1" s="1" t="s">
        <v>54</v>
      </c>
      <c r="I1" s="1" t="s">
        <v>68</v>
      </c>
      <c r="J1" s="1" t="s">
        <v>61</v>
      </c>
      <c r="K1" s="1">
        <v>1</v>
      </c>
      <c r="L1" s="1">
        <v>2</v>
      </c>
      <c r="M1" s="1">
        <v>3</v>
      </c>
      <c r="N1" s="1">
        <v>4</v>
      </c>
      <c r="O1" s="1" t="s">
        <v>91</v>
      </c>
      <c r="P1" s="1" t="s">
        <v>69</v>
      </c>
      <c r="Q1" s="1" t="s">
        <v>70</v>
      </c>
      <c r="R1" s="1" t="s">
        <v>71</v>
      </c>
      <c r="S1" s="1" t="s">
        <v>72</v>
      </c>
      <c r="T1" s="1" t="s">
        <v>73</v>
      </c>
      <c r="U1" s="1" t="s">
        <v>92</v>
      </c>
      <c r="V1" s="1" t="s">
        <v>74</v>
      </c>
      <c r="W1" s="1" t="s">
        <v>75</v>
      </c>
      <c r="X1" s="1" t="s">
        <v>76</v>
      </c>
      <c r="Y1" s="1" t="s">
        <v>77</v>
      </c>
      <c r="Z1" s="1" t="s">
        <v>93</v>
      </c>
      <c r="AA1" s="1" t="s">
        <v>78</v>
      </c>
      <c r="AB1" s="1" t="s">
        <v>79</v>
      </c>
      <c r="AC1" s="1" t="s">
        <v>80</v>
      </c>
      <c r="AD1" s="1" t="s">
        <v>81</v>
      </c>
      <c r="AE1" s="1" t="s">
        <v>94</v>
      </c>
      <c r="AF1" s="23" t="s">
        <v>82</v>
      </c>
      <c r="AG1" s="23" t="s">
        <v>83</v>
      </c>
      <c r="AH1" s="23" t="s">
        <v>84</v>
      </c>
      <c r="AI1" s="23" t="s">
        <v>85</v>
      </c>
      <c r="AJ1" s="23" t="s">
        <v>86</v>
      </c>
      <c r="AK1" s="23" t="s">
        <v>87</v>
      </c>
      <c r="AL1" s="23" t="s">
        <v>88</v>
      </c>
      <c r="AM1" s="23" t="s">
        <v>89</v>
      </c>
      <c r="AN1" s="24" t="s">
        <v>90</v>
      </c>
      <c r="AO1" s="25" t="s">
        <v>95</v>
      </c>
      <c r="AP1" s="25" t="s">
        <v>96</v>
      </c>
      <c r="AQ1" s="25" t="s">
        <v>97</v>
      </c>
      <c r="AR1" s="25" t="s">
        <v>98</v>
      </c>
    </row>
    <row r="2" spans="1:44">
      <c r="A2" s="26" t="str">
        <f>Scoring!A5</f>
        <v>Early Retiree Reinsurance Program</v>
      </c>
      <c r="B2" s="26" t="str">
        <f>Scoring!A7</f>
        <v>0991-AB64</v>
      </c>
      <c r="C2" s="27" t="str">
        <f>Scoring!A3</f>
        <v>HHS</v>
      </c>
      <c r="D2" s="6">
        <f>Scoring!B9</f>
        <v>40303</v>
      </c>
      <c r="E2" s="6" t="str">
        <f>Scoring!D7</f>
        <v>No</v>
      </c>
      <c r="F2">
        <f>G2+H2+J2</f>
        <v>13</v>
      </c>
      <c r="G2">
        <f>SUM(K2:N2)</f>
        <v>8</v>
      </c>
      <c r="H2">
        <f>O2+U2+Z2+AE2</f>
        <v>4</v>
      </c>
      <c r="I2">
        <f>G2+H2</f>
        <v>12</v>
      </c>
      <c r="J2">
        <f>SUM(AO2:AR2)</f>
        <v>1</v>
      </c>
      <c r="K2">
        <f>'Topic 1 - Openness'!B3</f>
        <v>5</v>
      </c>
      <c r="L2">
        <f>'Topic 1 - Openness'!B4</f>
        <v>1</v>
      </c>
      <c r="M2">
        <f>'Topic 1 - Openness'!B5</f>
        <v>0</v>
      </c>
      <c r="N2">
        <f>'Topic 1 - Openness'!B6</f>
        <v>2</v>
      </c>
      <c r="O2">
        <f>'Topic 2 - Analysis'!B4</f>
        <v>1</v>
      </c>
      <c r="P2">
        <f>'Topic 2 - Analysis'!B5</f>
        <v>3</v>
      </c>
      <c r="Q2">
        <f>'Topic 2 - Analysis'!B6</f>
        <v>0</v>
      </c>
      <c r="R2">
        <f>'Topic 2 - Analysis'!B7</f>
        <v>1</v>
      </c>
      <c r="S2">
        <f>'Topic 2 - Analysis'!B8</f>
        <v>0</v>
      </c>
      <c r="T2">
        <f>'Topic 2 - Analysis'!B9</f>
        <v>1</v>
      </c>
      <c r="U2">
        <f>'Topic 2 - Analysis'!B10</f>
        <v>1</v>
      </c>
      <c r="V2">
        <f>'Topic 2 - Analysis'!B11</f>
        <v>2</v>
      </c>
      <c r="W2">
        <f>'Topic 2 - Analysis'!B12</f>
        <v>1</v>
      </c>
      <c r="X2">
        <f>'Topic 2 - Analysis'!B13</f>
        <v>0</v>
      </c>
      <c r="Y2">
        <f>'Topic 2 - Analysis'!B14</f>
        <v>0</v>
      </c>
      <c r="Z2">
        <f>'Topic 2 - Analysis'!B15</f>
        <v>1</v>
      </c>
      <c r="AA2">
        <f>'Topic 2 - Analysis'!B16</f>
        <v>2</v>
      </c>
      <c r="AB2">
        <f>'Topic 2 - Analysis'!B17</f>
        <v>1</v>
      </c>
      <c r="AC2">
        <f>'Topic 2 - Analysis'!B18</f>
        <v>0</v>
      </c>
      <c r="AD2">
        <f>'Topic 2 - Analysis'!B19</f>
        <v>0</v>
      </c>
      <c r="AE2">
        <f>'Topic 2 - Analysis'!B20</f>
        <v>1</v>
      </c>
      <c r="AF2">
        <f>'Topic 2 - Analysis'!B21</f>
        <v>2</v>
      </c>
      <c r="AG2">
        <f>'Topic 2 - Analysis'!B22</f>
        <v>2</v>
      </c>
      <c r="AH2">
        <f>'Topic 2 - Analysis'!B23</f>
        <v>1</v>
      </c>
      <c r="AI2">
        <f>'Topic 2 - Analysis'!B24</f>
        <v>0</v>
      </c>
      <c r="AJ2">
        <f>'Topic 2 - Analysis'!B25</f>
        <v>0</v>
      </c>
      <c r="AK2">
        <f>'Topic 2 - Analysis'!B26</f>
        <v>0</v>
      </c>
      <c r="AL2">
        <f>'Topic 2 - Analysis'!B27</f>
        <v>0</v>
      </c>
      <c r="AM2">
        <f>'Topic 2 - Analysis'!B28</f>
        <v>1</v>
      </c>
      <c r="AN2">
        <f>'Topic 2 - Analysis'!B29</f>
        <v>1</v>
      </c>
      <c r="AO2">
        <f>'Topic 3 - Use'!B3</f>
        <v>1</v>
      </c>
      <c r="AP2">
        <f>'Topic 3 - Use'!B4</f>
        <v>0</v>
      </c>
      <c r="AQ2">
        <f>'Topic 3 - Use'!B5</f>
        <v>0</v>
      </c>
      <c r="AR2">
        <f>'Topic 3 - Use'!B6</f>
        <v>0</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2011-12-09T14:15:52Z</dcterms:modified>
</cp:coreProperties>
</file>