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3405" windowWidth="5385" windowHeight="2220" firstSheet="1" activeTab="1"/>
  </bookViews>
  <sheets>
    <sheet name="Data Calculations" sheetId="1" r:id="rId1"/>
    <sheet name="Chart 1 - Outlays Per Capita" sheetId="2" r:id="rId2"/>
    <sheet name="Chart 2 - Total Outlays" sheetId="3" r:id="rId3"/>
    <sheet name="Chart 3 - Fed Outlays PGDP" sheetId="4" r:id="rId4"/>
    <sheet name="Chart 4 - GDP" sheetId="5" r:id="rId5"/>
    <sheet name="Check - Per Capita $2012" sheetId="6" r:id="rId6"/>
    <sheet name="Check - Total Federal $2012" sheetId="7" r:id="rId7"/>
    <sheet name="Chart Data -GDP" sheetId="8" r:id="rId8"/>
    <sheet name="Sheet3" sheetId="9" r:id="rId9"/>
    <sheet name="GDP Data - Hist Tables 1.2" sheetId="10" r:id="rId10"/>
  </sheets>
  <externalReferences>
    <externalReference r:id="rId13"/>
    <externalReference r:id="rId14"/>
  </externalReferences>
  <definedNames>
    <definedName name="_xlnm.Print_Area" localSheetId="9">'GDP Data - Hist Tables 1.2'!$B$4:$BP$47</definedName>
    <definedName name="_xlnm.Print_Titles" localSheetId="9">'GDP Data - Hist Tables 1.2'!$A:$A,'GDP Data - Hist Tables 1.2'!$1:$3</definedName>
  </definedNames>
  <calcPr fullCalcOnLoad="1"/>
</workbook>
</file>

<file path=xl/sharedStrings.xml><?xml version="1.0" encoding="utf-8"?>
<sst xmlns="http://schemas.openxmlformats.org/spreadsheetml/2006/main" count="396" uniqueCount="148">
  <si>
    <t>Fiscal Year</t>
  </si>
  <si>
    <t>In Constant (FY 2005) Dollars</t>
  </si>
  <si>
    <t>As Percentages of GDP</t>
  </si>
  <si>
    <t>Outlays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</si>
  <si>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</si>
  <si>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</si>
  <si>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</si>
  <si>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</si>
  <si>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</si>
  <si>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</si>
  <si>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</si>
  <si>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</si>
  <si>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</si>
  <si>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</si>
  <si>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</si>
  <si>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</si>
  <si>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</si>
  <si>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</si>
  <si>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</si>
  <si>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</si>
  <si>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</si>
  <si>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</si>
  <si>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</si>
  <si>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</si>
  <si>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</si>
  <si>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</si>
  <si>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</si>
  <si>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</si>
  <si>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</si>
  <si>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</si>
  <si>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</si>
  <si>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</si>
  <si>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</si>
  <si>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</si>
  <si>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</si>
  <si>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</si>
  <si>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</si>
  <si>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</si>
  <si>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</si>
  <si>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</si>
  <si>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</si>
  <si>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</si>
  <si>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</si>
  <si>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</si>
  <si>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</si>
  <si>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</si>
  <si>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</si>
  <si>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</si>
  <si>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</si>
  <si>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</si>
  <si>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</si>
  <si>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</si>
  <si>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</si>
  <si>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</si>
  <si>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</si>
  <si>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</si>
  <si>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</si>
  <si>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</si>
  <si>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</si>
  <si>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</si>
  <si>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</si>
  <si>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</si>
  <si>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</si>
  <si>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</si>
  <si>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</si>
  <si>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</si>
  <si>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</si>
  <si>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</si>
  <si>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</si>
  <si>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</si>
  <si>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</si>
  <si>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</si>
  <si>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</si>
  <si>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</si>
  <si>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</si>
  <si>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</si>
  <si>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Current Dollars</t>
  </si>
  <si>
    <t>OUTLAYS</t>
  </si>
  <si>
    <t>CPI Converters (Real 2010) Dollars</t>
  </si>
  <si>
    <t>Deflator</t>
  </si>
  <si>
    <t>In Constant (2010) Dollars</t>
  </si>
  <si>
    <t>Annual Growth Rates (Percentage)</t>
  </si>
  <si>
    <t>Real (FY 2005)</t>
  </si>
  <si>
    <t>Real (2010)</t>
  </si>
  <si>
    <t>Richard Nixon (1969-1974)</t>
  </si>
  <si>
    <t>Gerald Ford (1974-1977)</t>
  </si>
  <si>
    <t xml:space="preserve">Jimmy Carter </t>
  </si>
  <si>
    <t xml:space="preserve">Ronald Reagan </t>
  </si>
  <si>
    <t xml:space="preserve">Bill Clinton </t>
  </si>
  <si>
    <t xml:space="preserve">George W. Bush </t>
  </si>
  <si>
    <t xml:space="preserve">Barack Obama </t>
  </si>
  <si>
    <t>Average Annual Growth Rate</t>
  </si>
  <si>
    <t>Terms</t>
  </si>
  <si>
    <t>Cumulative Growth in Spending</t>
  </si>
  <si>
    <t>Nominal</t>
  </si>
  <si>
    <t>Real ($2010)</t>
  </si>
  <si>
    <t>President</t>
  </si>
  <si>
    <t xml:space="preserve">George H.W. Bush </t>
  </si>
  <si>
    <t>Billions</t>
  </si>
  <si>
    <t>Trillions</t>
  </si>
  <si>
    <t>Population (Census)</t>
  </si>
  <si>
    <t>Per Capita Spending (2010 Real)</t>
  </si>
  <si>
    <t>In Constant (2010 Dollars)</t>
  </si>
  <si>
    <t>$</t>
  </si>
  <si>
    <t>CPI Converters (Real 2012 Dollars)</t>
  </si>
  <si>
    <t>Per Capita Spending (2012 Real)</t>
  </si>
  <si>
    <t>Bill Clinton</t>
  </si>
  <si>
    <t>Jimmy Carter</t>
  </si>
  <si>
    <t>Real (2012) Dollars</t>
  </si>
  <si>
    <t>Real (2012 Dollars)</t>
  </si>
  <si>
    <t>Real (2010) Dollars</t>
  </si>
  <si>
    <t>Real (2010 Dollars)</t>
  </si>
  <si>
    <t>Jimmy 
Carter</t>
  </si>
  <si>
    <t>Ronald 
Reagan</t>
  </si>
  <si>
    <t>George 
H.W. Bush</t>
  </si>
  <si>
    <t>Bill 
Clinton</t>
  </si>
  <si>
    <t>George 
W. Bush</t>
  </si>
  <si>
    <t>Barack 
Obama</t>
  </si>
  <si>
    <t>Note: Budget figures prior to 1933 are based on the "Administrative Budget" concepts rather than the "Unified Budget" concepts.</t>
  </si>
  <si>
    <t>* 0.05 percent or less.</t>
  </si>
  <si>
    <t>2017 estimate</t>
  </si>
  <si>
    <t>2016 estimate</t>
  </si>
  <si>
    <t>2015 estimate</t>
  </si>
  <si>
    <t>2014 estimate</t>
  </si>
  <si>
    <t>2013 estimate</t>
  </si>
  <si>
    <t>2012 estimate</t>
  </si>
  <si>
    <t>*</t>
  </si>
  <si>
    <t>−*</t>
  </si>
  <si>
    <t>TQ</t>
  </si>
  <si>
    <t>1939</t>
  </si>
  <si>
    <t>1938</t>
  </si>
  <si>
    <t>1937</t>
  </si>
  <si>
    <t>..........</t>
  </si>
  <si>
    <t>1936</t>
  </si>
  <si>
    <t>1935</t>
  </si>
  <si>
    <t>1934</t>
  </si>
  <si>
    <t>1933</t>
  </si>
  <si>
    <t>1932</t>
  </si>
  <si>
    <t>1931</t>
  </si>
  <si>
    <t>1930</t>
  </si>
  <si>
    <t>Surplus or Deficit (–)</t>
  </si>
  <si>
    <t>Receipts</t>
  </si>
  <si>
    <t>Off-Budget</t>
  </si>
  <si>
    <t>On-Budget</t>
  </si>
  <si>
    <t>Total</t>
  </si>
  <si>
    <t>GDP (in billions of dollars)</t>
  </si>
  <si>
    <t>Year</t>
  </si>
  <si>
    <t>Table 1.2—SUMMARY OF RECEIPTS, OUTLAYS, AND SURPLUSES OR DEFICITS (–) AS PERCENTAGES OF GDP: 1930–2017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</si>
</sst>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0"/>
    <numFmt numFmtId="170" formatCode="0.000"/>
    <numFmt numFmtId="171" formatCode="0.00000"/>
    <numFmt numFmtId="172" formatCode="0.000000"/>
    <numFmt numFmtId="173" formatCode="0.0000000"/>
    <numFmt numFmtId="174" formatCode="0.0000"/>
    <numFmt numFmtId="175" formatCode="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[$-409]dddd\,\ mmmm\ dd\,\ yyyy"/>
    <numFmt numFmtId="179" formatCode="[$-409]h:mm:ss\ AM/PM"/>
    <numFmt numFmtId="180" formatCode="_(* #,##0.0_);_(* \(#,##0.0\);_(* &quot;-&quot;??_);_(@_)"/>
    <numFmt numFmtId="181" formatCode="_(* #,##0_);_(* \(#,##0\);_(* &quot;-&quot;??_);_(@_)"/>
    <numFmt numFmtId="182" formatCode="mmmm\ d\,\ yyyy"/>
    <numFmt numFmtId="183" formatCode="_(* #,##0.0_);_(* \(#,##0.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sz val="11"/>
      <color indexed="40"/>
      <name val="Arial"/>
      <family val="2"/>
    </font>
    <font>
      <sz val="11"/>
      <name val="Calibri"/>
      <family val="2"/>
    </font>
    <font>
      <sz val="11"/>
      <color indexed="18"/>
      <name val="Calibri"/>
      <family val="2"/>
    </font>
    <font>
      <b/>
      <u val="single"/>
      <sz val="11"/>
      <color indexed="9"/>
      <name val="Calibri"/>
      <family val="2"/>
    </font>
    <font>
      <b/>
      <sz val="11"/>
      <name val="Calibr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Arial"/>
      <family val="0"/>
    </font>
    <font>
      <b/>
      <sz val="14"/>
      <color indexed="10"/>
      <name val="Arial"/>
      <family val="0"/>
    </font>
    <font>
      <b/>
      <sz val="14"/>
      <color indexed="30"/>
      <name val="Arial"/>
      <family val="0"/>
    </font>
    <font>
      <sz val="2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4"/>
      <name val="Arial"/>
      <family val="2"/>
    </font>
    <font>
      <sz val="11"/>
      <color rgb="FF00B0F0"/>
      <name val="Arial"/>
      <family val="2"/>
    </font>
    <font>
      <b/>
      <u val="single"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68" fontId="2" fillId="33" borderId="10" xfId="0" applyNumberFormat="1" applyFont="1" applyFill="1" applyBorder="1" applyAlignment="1" applyProtection="1">
      <alignment horizontal="right" wrapText="1"/>
      <protection/>
    </xf>
    <xf numFmtId="168" fontId="2" fillId="33" borderId="11" xfId="0" applyNumberFormat="1" applyFont="1" applyFill="1" applyBorder="1" applyAlignment="1" applyProtection="1">
      <alignment horizontal="right" wrapText="1"/>
      <protection/>
    </xf>
    <xf numFmtId="0" fontId="2" fillId="0" borderId="10" xfId="0" applyFont="1" applyBorder="1" applyAlignment="1" applyProtection="1">
      <alignment wrapText="1"/>
      <protection/>
    </xf>
    <xf numFmtId="0" fontId="56" fillId="33" borderId="10" xfId="0" applyFont="1" applyFill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wrapText="1"/>
    </xf>
    <xf numFmtId="170" fontId="6" fillId="0" borderId="10" xfId="57" applyNumberFormat="1" applyFont="1" applyBorder="1" applyAlignment="1">
      <alignment horizontal="center"/>
      <protection/>
    </xf>
    <xf numFmtId="170" fontId="6" fillId="0" borderId="0" xfId="57" applyNumberFormat="1" applyFont="1" applyBorder="1" applyAlignment="1">
      <alignment horizontal="center"/>
      <protection/>
    </xf>
    <xf numFmtId="0" fontId="50" fillId="2" borderId="10" xfId="53" applyFill="1" applyBorder="1" applyAlignment="1">
      <alignment wrapText="1"/>
    </xf>
    <xf numFmtId="0" fontId="56" fillId="2" borderId="10" xfId="0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/>
    </xf>
    <xf numFmtId="170" fontId="6" fillId="2" borderId="10" xfId="57" applyNumberFormat="1" applyFont="1" applyFill="1" applyBorder="1" applyAlignment="1">
      <alignment horizontal="center"/>
      <protection/>
    </xf>
    <xf numFmtId="175" fontId="0" fillId="2" borderId="10" xfId="0" applyNumberFormat="1" applyFill="1" applyBorder="1" applyAlignment="1">
      <alignment horizontal="center"/>
    </xf>
    <xf numFmtId="170" fontId="5" fillId="2" borderId="10" xfId="57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7" borderId="10" xfId="0" applyFill="1" applyBorder="1" applyAlignment="1">
      <alignment/>
    </xf>
    <xf numFmtId="9" fontId="0" fillId="7" borderId="10" xfId="61" applyFont="1" applyFill="1" applyBorder="1" applyAlignment="1">
      <alignment horizontal="center"/>
    </xf>
    <xf numFmtId="0" fontId="56" fillId="7" borderId="10" xfId="0" applyFont="1" applyFill="1" applyBorder="1" applyAlignment="1">
      <alignment/>
    </xf>
    <xf numFmtId="0" fontId="58" fillId="0" borderId="10" xfId="0" applyFont="1" applyBorder="1" applyAlignment="1" applyProtection="1">
      <alignment wrapText="1"/>
      <protection/>
    </xf>
    <xf numFmtId="0" fontId="59" fillId="0" borderId="10" xfId="0" applyFont="1" applyBorder="1" applyAlignment="1" applyProtection="1">
      <alignment wrapText="1"/>
      <protection/>
    </xf>
    <xf numFmtId="0" fontId="60" fillId="0" borderId="10" xfId="0" applyFont="1" applyBorder="1" applyAlignment="1" applyProtection="1">
      <alignment wrapText="1"/>
      <protection/>
    </xf>
    <xf numFmtId="0" fontId="58" fillId="0" borderId="11" xfId="0" applyFont="1" applyBorder="1" applyAlignment="1" applyProtection="1">
      <alignment wrapText="1"/>
      <protection/>
    </xf>
    <xf numFmtId="170" fontId="6" fillId="2" borderId="11" xfId="57" applyNumberFormat="1" applyFont="1" applyFill="1" applyBorder="1" applyAlignment="1">
      <alignment horizontal="center"/>
      <protection/>
    </xf>
    <xf numFmtId="175" fontId="0" fillId="2" borderId="11" xfId="0" applyNumberFormat="1" applyFill="1" applyBorder="1" applyAlignment="1">
      <alignment horizontal="center"/>
    </xf>
    <xf numFmtId="9" fontId="0" fillId="7" borderId="11" xfId="61" applyFont="1" applyFill="1" applyBorder="1" applyAlignment="1">
      <alignment horizontal="center"/>
    </xf>
    <xf numFmtId="0" fontId="2" fillId="0" borderId="12" xfId="0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horizontal="right" wrapText="1"/>
      <protection/>
    </xf>
    <xf numFmtId="170" fontId="6" fillId="2" borderId="12" xfId="57" applyNumberFormat="1" applyFont="1" applyFill="1" applyBorder="1" applyAlignment="1">
      <alignment horizontal="center"/>
      <protection/>
    </xf>
    <xf numFmtId="175" fontId="0" fillId="2" borderId="12" xfId="0" applyNumberFormat="1" applyFill="1" applyBorder="1" applyAlignment="1">
      <alignment horizontal="center"/>
    </xf>
    <xf numFmtId="9" fontId="0" fillId="7" borderId="12" xfId="6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0" fontId="0" fillId="2" borderId="10" xfId="0" applyNumberForma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4" borderId="10" xfId="0" applyFont="1" applyFill="1" applyBorder="1" applyAlignment="1">
      <alignment vertical="center" wrapText="1"/>
    </xf>
    <xf numFmtId="181" fontId="0" fillId="7" borderId="11" xfId="42" applyNumberFormat="1" applyFont="1" applyFill="1" applyBorder="1" applyAlignment="1">
      <alignment horizontal="center"/>
    </xf>
    <xf numFmtId="181" fontId="0" fillId="7" borderId="10" xfId="42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3" fontId="0" fillId="7" borderId="10" xfId="0" applyNumberFormat="1" applyFill="1" applyBorder="1" applyAlignment="1">
      <alignment/>
    </xf>
    <xf numFmtId="0" fontId="5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9" fontId="0" fillId="34" borderId="10" xfId="61" applyFont="1" applyFill="1" applyBorder="1" applyAlignment="1">
      <alignment horizontal="center"/>
    </xf>
    <xf numFmtId="181" fontId="0" fillId="2" borderId="10" xfId="42" applyNumberFormat="1" applyFont="1" applyFill="1" applyBorder="1" applyAlignment="1">
      <alignment horizontal="center"/>
    </xf>
    <xf numFmtId="181" fontId="0" fillId="2" borderId="11" xfId="42" applyNumberFormat="1" applyFont="1" applyFill="1" applyBorder="1" applyAlignment="1">
      <alignment horizontal="center"/>
    </xf>
    <xf numFmtId="170" fontId="0" fillId="2" borderId="11" xfId="0" applyNumberFormat="1" applyFill="1" applyBorder="1" applyAlignment="1">
      <alignment horizontal="center"/>
    </xf>
    <xf numFmtId="181" fontId="0" fillId="2" borderId="12" xfId="42" applyNumberFormat="1" applyFont="1" applyFill="1" applyBorder="1" applyAlignment="1">
      <alignment horizontal="center"/>
    </xf>
    <xf numFmtId="170" fontId="0" fillId="2" borderId="12" xfId="0" applyNumberFormat="1" applyFill="1" applyBorder="1" applyAlignment="1">
      <alignment horizontal="center"/>
    </xf>
    <xf numFmtId="9" fontId="0" fillId="34" borderId="12" xfId="61" applyFont="1" applyFill="1" applyBorder="1" applyAlignment="1">
      <alignment horizontal="center"/>
    </xf>
    <xf numFmtId="0" fontId="56" fillId="7" borderId="10" xfId="0" applyFont="1" applyFill="1" applyBorder="1" applyAlignment="1">
      <alignment horizontal="center"/>
    </xf>
    <xf numFmtId="0" fontId="50" fillId="4" borderId="10" xfId="53" applyFill="1" applyBorder="1" applyAlignment="1">
      <alignment horizontal="center" vertical="center" wrapText="1"/>
    </xf>
    <xf numFmtId="9" fontId="57" fillId="7" borderId="10" xfId="61" applyFont="1" applyFill="1" applyBorder="1" applyAlignment="1">
      <alignment horizontal="center"/>
    </xf>
    <xf numFmtId="181" fontId="29" fillId="7" borderId="10" xfId="42" applyNumberFormat="1" applyFont="1" applyFill="1" applyBorder="1" applyAlignment="1">
      <alignment horizontal="center"/>
    </xf>
    <xf numFmtId="181" fontId="30" fillId="0" borderId="10" xfId="42" applyNumberFormat="1" applyFont="1" applyBorder="1" applyAlignment="1">
      <alignment horizontal="center"/>
    </xf>
    <xf numFmtId="0" fontId="0" fillId="35" borderId="13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8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6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horizontal="left"/>
    </xf>
    <xf numFmtId="0" fontId="56" fillId="10" borderId="10" xfId="0" applyFont="1" applyFill="1" applyBorder="1" applyAlignment="1">
      <alignment horizontal="center" vertical="center" wrapText="1"/>
    </xf>
    <xf numFmtId="0" fontId="56" fillId="11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/>
    </xf>
    <xf numFmtId="181" fontId="0" fillId="7" borderId="12" xfId="42" applyNumberFormat="1" applyFont="1" applyFill="1" applyBorder="1" applyAlignment="1">
      <alignment horizontal="center"/>
    </xf>
    <xf numFmtId="181" fontId="0" fillId="7" borderId="14" xfId="42" applyNumberFormat="1" applyFont="1" applyFill="1" applyBorder="1" applyAlignment="1">
      <alignment horizontal="center"/>
    </xf>
    <xf numFmtId="3" fontId="57" fillId="33" borderId="12" xfId="0" applyNumberFormat="1" applyFont="1" applyFill="1" applyBorder="1" applyAlignment="1">
      <alignment/>
    </xf>
    <xf numFmtId="181" fontId="30" fillId="0" borderId="12" xfId="42" applyNumberFormat="1" applyFont="1" applyBorder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181" fontId="29" fillId="7" borderId="12" xfId="42" applyNumberFormat="1" applyFont="1" applyFill="1" applyBorder="1" applyAlignment="1">
      <alignment horizontal="center"/>
    </xf>
    <xf numFmtId="181" fontId="29" fillId="7" borderId="11" xfId="42" applyNumberFormat="1" applyFont="1" applyFill="1" applyBorder="1" applyAlignment="1">
      <alignment horizontal="center"/>
    </xf>
    <xf numFmtId="0" fontId="43" fillId="36" borderId="11" xfId="0" applyFont="1" applyFill="1" applyBorder="1" applyAlignment="1" applyProtection="1">
      <alignment horizontal="center" wrapText="1"/>
      <protection/>
    </xf>
    <xf numFmtId="0" fontId="43" fillId="36" borderId="10" xfId="0" applyFont="1" applyFill="1" applyBorder="1" applyAlignment="1" applyProtection="1">
      <alignment horizontal="center" wrapText="1"/>
      <protection/>
    </xf>
    <xf numFmtId="0" fontId="43" fillId="36" borderId="12" xfId="0" applyFont="1" applyFill="1" applyBorder="1" applyAlignment="1" applyProtection="1">
      <alignment horizontal="center" wrapText="1"/>
      <protection/>
    </xf>
    <xf numFmtId="0" fontId="32" fillId="33" borderId="11" xfId="0" applyFont="1" applyFill="1" applyBorder="1" applyAlignment="1" applyProtection="1">
      <alignment horizontal="center" vertical="center" wrapText="1"/>
      <protection/>
    </xf>
    <xf numFmtId="0" fontId="50" fillId="37" borderId="10" xfId="53" applyFont="1" applyFill="1" applyBorder="1" applyAlignment="1">
      <alignment wrapText="1"/>
    </xf>
    <xf numFmtId="0" fontId="50" fillId="4" borderId="10" xfId="53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68" fontId="29" fillId="33" borderId="12" xfId="0" applyNumberFormat="1" applyFont="1" applyFill="1" applyBorder="1" applyAlignment="1" applyProtection="1">
      <alignment horizontal="right" wrapText="1"/>
      <protection/>
    </xf>
    <xf numFmtId="170" fontId="30" fillId="37" borderId="12" xfId="57" applyNumberFormat="1" applyFont="1" applyFill="1" applyBorder="1" applyAlignment="1">
      <alignment horizontal="center"/>
      <protection/>
    </xf>
    <xf numFmtId="170" fontId="30" fillId="37" borderId="12" xfId="0" applyNumberFormat="1" applyFont="1" applyFill="1" applyBorder="1" applyAlignment="1">
      <alignment horizontal="center"/>
    </xf>
    <xf numFmtId="175" fontId="30" fillId="0" borderId="12" xfId="0" applyNumberFormat="1" applyFont="1" applyBorder="1" applyAlignment="1">
      <alignment horizontal="center"/>
    </xf>
    <xf numFmtId="170" fontId="30" fillId="0" borderId="12" xfId="0" applyNumberFormat="1" applyFont="1" applyBorder="1" applyAlignment="1">
      <alignment horizontal="center"/>
    </xf>
    <xf numFmtId="175" fontId="0" fillId="2" borderId="12" xfId="0" applyNumberFormat="1" applyFont="1" applyFill="1" applyBorder="1" applyAlignment="1">
      <alignment horizontal="center"/>
    </xf>
    <xf numFmtId="170" fontId="0" fillId="2" borderId="12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 wrapText="1"/>
    </xf>
    <xf numFmtId="168" fontId="29" fillId="33" borderId="11" xfId="0" applyNumberFormat="1" applyFont="1" applyFill="1" applyBorder="1" applyAlignment="1" applyProtection="1">
      <alignment horizontal="right" wrapText="1"/>
      <protection/>
    </xf>
    <xf numFmtId="170" fontId="30" fillId="37" borderId="11" xfId="57" applyNumberFormat="1" applyFont="1" applyFill="1" applyBorder="1" applyAlignment="1">
      <alignment horizontal="center"/>
      <protection/>
    </xf>
    <xf numFmtId="170" fontId="30" fillId="37" borderId="11" xfId="0" applyNumberFormat="1" applyFont="1" applyFill="1" applyBorder="1" applyAlignment="1">
      <alignment horizontal="center"/>
    </xf>
    <xf numFmtId="175" fontId="30" fillId="0" borderId="11" xfId="0" applyNumberFormat="1" applyFont="1" applyBorder="1" applyAlignment="1">
      <alignment horizontal="center"/>
    </xf>
    <xf numFmtId="181" fontId="30" fillId="0" borderId="11" xfId="42" applyNumberFormat="1" applyFont="1" applyBorder="1" applyAlignment="1">
      <alignment horizontal="center"/>
    </xf>
    <xf numFmtId="170" fontId="30" fillId="0" borderId="11" xfId="0" applyNumberFormat="1" applyFont="1" applyBorder="1" applyAlignment="1">
      <alignment horizontal="center"/>
    </xf>
    <xf numFmtId="175" fontId="0" fillId="2" borderId="11" xfId="0" applyNumberFormat="1" applyFont="1" applyFill="1" applyBorder="1" applyAlignment="1">
      <alignment horizontal="center"/>
    </xf>
    <xf numFmtId="170" fontId="0" fillId="2" borderId="11" xfId="0" applyNumberFormat="1" applyFont="1" applyFill="1" applyBorder="1" applyAlignment="1">
      <alignment horizontal="center"/>
    </xf>
    <xf numFmtId="168" fontId="29" fillId="33" borderId="10" xfId="0" applyNumberFormat="1" applyFont="1" applyFill="1" applyBorder="1" applyAlignment="1" applyProtection="1">
      <alignment horizontal="right" wrapText="1"/>
      <protection/>
    </xf>
    <xf numFmtId="170" fontId="30" fillId="37" borderId="10" xfId="57" applyNumberFormat="1" applyFont="1" applyFill="1" applyBorder="1" applyAlignment="1">
      <alignment horizontal="center"/>
      <protection/>
    </xf>
    <xf numFmtId="170" fontId="30" fillId="37" borderId="10" xfId="0" applyNumberFormat="1" applyFont="1" applyFill="1" applyBorder="1" applyAlignment="1">
      <alignment horizontal="center"/>
    </xf>
    <xf numFmtId="175" fontId="30" fillId="0" borderId="10" xfId="0" applyNumberFormat="1" applyFont="1" applyBorder="1" applyAlignment="1">
      <alignment horizontal="center"/>
    </xf>
    <xf numFmtId="170" fontId="30" fillId="0" borderId="10" xfId="0" applyNumberFormat="1" applyFont="1" applyBorder="1" applyAlignment="1">
      <alignment horizontal="center"/>
    </xf>
    <xf numFmtId="175" fontId="0" fillId="2" borderId="10" xfId="0" applyNumberFormat="1" applyFont="1" applyFill="1" applyBorder="1" applyAlignment="1">
      <alignment horizontal="center"/>
    </xf>
    <xf numFmtId="170" fontId="0" fillId="2" borderId="10" xfId="0" applyNumberFormat="1" applyFont="1" applyFill="1" applyBorder="1" applyAlignment="1">
      <alignment horizontal="center"/>
    </xf>
    <xf numFmtId="3" fontId="0" fillId="7" borderId="10" xfId="0" applyNumberFormat="1" applyFont="1" applyFill="1" applyBorder="1" applyAlignment="1">
      <alignment/>
    </xf>
    <xf numFmtId="3" fontId="0" fillId="7" borderId="12" xfId="0" applyNumberFormat="1" applyFont="1" applyFill="1" applyBorder="1" applyAlignment="1">
      <alignment/>
    </xf>
    <xf numFmtId="3" fontId="0" fillId="7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70" fontId="30" fillId="0" borderId="12" xfId="57" applyNumberFormat="1" applyFont="1" applyBorder="1" applyAlignment="1">
      <alignment horizontal="center"/>
      <protection/>
    </xf>
    <xf numFmtId="0" fontId="0" fillId="39" borderId="13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77" fontId="56" fillId="0" borderId="0" xfId="44" applyNumberFormat="1" applyFont="1" applyFill="1" applyBorder="1" applyAlignment="1">
      <alignment horizontal="center" vertical="center"/>
    </xf>
    <xf numFmtId="9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61" fillId="36" borderId="11" xfId="53" applyFont="1" applyFill="1" applyBorder="1" applyAlignment="1" applyProtection="1">
      <alignment horizontal="center" vertical="center" wrapText="1"/>
      <protection/>
    </xf>
    <xf numFmtId="0" fontId="61" fillId="36" borderId="10" xfId="53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center"/>
    </xf>
    <xf numFmtId="0" fontId="0" fillId="39" borderId="15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wrapText="1"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0" fillId="39" borderId="10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177" fontId="56" fillId="0" borderId="16" xfId="44" applyNumberFormat="1" applyFont="1" applyBorder="1" applyAlignment="1">
      <alignment horizontal="center" vertical="center"/>
    </xf>
    <xf numFmtId="177" fontId="56" fillId="0" borderId="15" xfId="44" applyNumberFormat="1" applyFont="1" applyBorder="1" applyAlignment="1">
      <alignment horizontal="center" vertical="center"/>
    </xf>
    <xf numFmtId="177" fontId="56" fillId="0" borderId="11" xfId="44" applyNumberFormat="1" applyFont="1" applyBorder="1" applyAlignment="1">
      <alignment horizontal="center" vertical="center"/>
    </xf>
    <xf numFmtId="9" fontId="56" fillId="0" borderId="16" xfId="0" applyNumberFormat="1" applyFont="1" applyBorder="1" applyAlignment="1">
      <alignment horizontal="center" vertical="center"/>
    </xf>
    <xf numFmtId="9" fontId="56" fillId="0" borderId="15" xfId="0" applyNumberFormat="1" applyFont="1" applyBorder="1" applyAlignment="1">
      <alignment horizontal="center" vertical="center"/>
    </xf>
    <xf numFmtId="9" fontId="56" fillId="0" borderId="11" xfId="0" applyNumberFormat="1" applyFont="1" applyBorder="1" applyAlignment="1">
      <alignment horizontal="center" vertical="center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50" fillId="0" borderId="11" xfId="53" applyBorder="1" applyAlignment="1" applyProtection="1">
      <alignment horizontal="center" vertical="center" wrapText="1"/>
      <protection/>
    </xf>
    <xf numFmtId="0" fontId="50" fillId="0" borderId="10" xfId="53" applyBorder="1" applyAlignment="1" applyProtection="1">
      <alignment horizontal="center" vertical="center" wrapText="1"/>
      <protection/>
    </xf>
    <xf numFmtId="0" fontId="56" fillId="19" borderId="20" xfId="0" applyFont="1" applyFill="1" applyBorder="1" applyAlignment="1">
      <alignment horizontal="center" vertical="center" wrapText="1"/>
    </xf>
    <xf numFmtId="0" fontId="56" fillId="19" borderId="22" xfId="0" applyFont="1" applyFill="1" applyBorder="1" applyAlignment="1">
      <alignment horizontal="center" vertical="center" wrapText="1"/>
    </xf>
    <xf numFmtId="0" fontId="56" fillId="19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23" xfId="0" applyFont="1" applyBorder="1" applyAlignment="1" applyProtection="1">
      <alignment wrapText="1"/>
      <protection/>
    </xf>
    <xf numFmtId="168" fontId="2" fillId="0" borderId="24" xfId="0" applyNumberFormat="1" applyFont="1" applyBorder="1" applyAlignment="1" applyProtection="1">
      <alignment horizontal="right" wrapText="1"/>
      <protection/>
    </xf>
    <xf numFmtId="0" fontId="2" fillId="0" borderId="25" xfId="0" applyFont="1" applyBorder="1" applyAlignment="1" applyProtection="1">
      <alignment wrapText="1"/>
      <protection/>
    </xf>
    <xf numFmtId="168" fontId="2" fillId="0" borderId="26" xfId="0" applyNumberFormat="1" applyFont="1" applyBorder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76"/>
          <c:w val="0.941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cat>
            <c:strRef>
              <c:f>'Data Calculations'!$B$4:$B$39</c:f>
              <c:strCache>
                <c:ptCount val="3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</c:strCache>
            </c:strRef>
          </c:cat>
          <c:val>
            <c:numRef>
              <c:f>'Data Calculations'!$P$4:$P$39</c:f>
              <c:numCache>
                <c:ptCount val="36"/>
                <c:pt idx="0">
                  <c:v>6683.373996472998</c:v>
                </c:pt>
                <c:pt idx="1">
                  <c:v>6892.274180018123</c:v>
                </c:pt>
                <c:pt idx="2">
                  <c:v>6725.068265114164</c:v>
                </c:pt>
                <c:pt idx="3">
                  <c:v>6864.510478502732</c:v>
                </c:pt>
                <c:pt idx="4">
                  <c:v>7072.258059376143</c:v>
                </c:pt>
                <c:pt idx="5">
                  <c:v>7249.710196310525</c:v>
                </c:pt>
                <c:pt idx="6">
                  <c:v>7549.615632202002</c:v>
                </c:pt>
                <c:pt idx="7">
                  <c:v>7571.444642304262</c:v>
                </c:pt>
                <c:pt idx="8">
                  <c:v>8049.2506966731535</c:v>
                </c:pt>
                <c:pt idx="9">
                  <c:v>8181.9152361677525</c:v>
                </c:pt>
                <c:pt idx="10">
                  <c:v>7936.703430467726</c:v>
                </c:pt>
                <c:pt idx="11">
                  <c:v>8000.216285441404</c:v>
                </c:pt>
                <c:pt idx="12">
                  <c:v>8126.470937780252</c:v>
                </c:pt>
                <c:pt idx="13">
                  <c:v>8368.182561713325</c:v>
                </c:pt>
                <c:pt idx="14">
                  <c:v>8385.49066946352</c:v>
                </c:pt>
                <c:pt idx="15">
                  <c:v>8412.053367308734</c:v>
                </c:pt>
                <c:pt idx="16">
                  <c:v>8235.704675764357</c:v>
                </c:pt>
                <c:pt idx="17">
                  <c:v>8247.892211592909</c:v>
                </c:pt>
                <c:pt idx="18">
                  <c:v>8242.233998768796</c:v>
                </c:pt>
                <c:pt idx="19">
                  <c:v>8163.257192454714</c:v>
                </c:pt>
                <c:pt idx="20">
                  <c:v>8115.739004565048</c:v>
                </c:pt>
                <c:pt idx="21">
                  <c:v>8166.917178099365</c:v>
                </c:pt>
                <c:pt idx="22">
                  <c:v>8160.936859054991</c:v>
                </c:pt>
                <c:pt idx="23">
                  <c:v>8025.450105324663</c:v>
                </c:pt>
                <c:pt idx="24">
                  <c:v>8047.131151307238</c:v>
                </c:pt>
                <c:pt idx="25">
                  <c:v>8469.150094513814</c:v>
                </c:pt>
                <c:pt idx="26">
                  <c:v>8814.641259235374</c:v>
                </c:pt>
                <c:pt idx="27">
                  <c:v>9034.68198094742</c:v>
                </c:pt>
                <c:pt idx="28">
                  <c:v>9328.484116230335</c:v>
                </c:pt>
                <c:pt idx="29">
                  <c:v>9612.644075345792</c:v>
                </c:pt>
                <c:pt idx="30">
                  <c:v>9514.213400875888</c:v>
                </c:pt>
                <c:pt idx="31">
                  <c:v>9927.834776983014</c:v>
                </c:pt>
                <c:pt idx="32">
                  <c:v>11644.371672147516</c:v>
                </c:pt>
                <c:pt idx="33">
                  <c:v>11185.113268608415</c:v>
                </c:pt>
                <c:pt idx="34">
                  <c:v>11204.963217939468</c:v>
                </c:pt>
                <c:pt idx="35">
                  <c:v>10700.02193641559</c:v>
                </c:pt>
              </c:numCache>
            </c:numRef>
          </c:val>
        </c:ser>
        <c:overlap val="30"/>
        <c:gapWidth val="70"/>
        <c:axId val="15367960"/>
        <c:axId val="4093913"/>
      </c:barChart>
      <c:catAx>
        <c:axId val="15367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93913"/>
        <c:crosses val="autoZero"/>
        <c:auto val="1"/>
        <c:lblOffset val="100"/>
        <c:tickLblSkip val="2"/>
        <c:noMultiLvlLbl val="0"/>
      </c:catAx>
      <c:valAx>
        <c:axId val="4093913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(adjusted for inflation)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5367960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87"/>
          <c:w val="0.928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cat>
            <c:strRef>
              <c:f>'[1]Data Calculations'!$P$41:$P$76</c:f>
              <c:strCache>
                <c:ptCount val="3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 (p)</c:v>
                </c:pt>
              </c:strCache>
            </c:strRef>
          </c:cat>
          <c:val>
            <c:numRef>
              <c:f>'Data Calculations'!$M$4:$M$39</c:f>
              <c:numCache>
                <c:ptCount val="36"/>
                <c:pt idx="0">
                  <c:v>1.4719424460431654</c:v>
                </c:pt>
                <c:pt idx="1">
                  <c:v>1.534113712374582</c:v>
                </c:pt>
                <c:pt idx="2">
                  <c:v>1.5135135135135136</c:v>
                </c:pt>
                <c:pt idx="3">
                  <c:v>1.563227513227513</c:v>
                </c:pt>
                <c:pt idx="4">
                  <c:v>1.6263788968824942</c:v>
                </c:pt>
                <c:pt idx="5">
                  <c:v>1.683295711060948</c:v>
                </c:pt>
                <c:pt idx="6">
                  <c:v>1.7689277899343545</c:v>
                </c:pt>
                <c:pt idx="7">
                  <c:v>1.7894957983193276</c:v>
                </c:pt>
                <c:pt idx="8">
                  <c:v>1.9194726166328602</c:v>
                </c:pt>
                <c:pt idx="9">
                  <c:v>1.9689860834990058</c:v>
                </c:pt>
                <c:pt idx="10">
                  <c:v>1.9270633397312857</c:v>
                </c:pt>
                <c:pt idx="11">
                  <c:v>1.9602209944751383</c:v>
                </c:pt>
                <c:pt idx="12">
                  <c:v>2.010017574692443</c:v>
                </c:pt>
                <c:pt idx="13">
                  <c:v>2.0918196994991654</c:v>
                </c:pt>
                <c:pt idx="14">
                  <c:v>2.11872</c:v>
                </c:pt>
                <c:pt idx="15">
                  <c:v>2.1485225505443237</c:v>
                </c:pt>
                <c:pt idx="16">
                  <c:v>2.12579185520362</c:v>
                </c:pt>
                <c:pt idx="17">
                  <c:v>2.149705882352941</c:v>
                </c:pt>
                <c:pt idx="18">
                  <c:v>2.168383404864092</c:v>
                </c:pt>
                <c:pt idx="19">
                  <c:v>2.1673611111111115</c:v>
                </c:pt>
                <c:pt idx="20">
                  <c:v>2.175407608695652</c:v>
                </c:pt>
                <c:pt idx="21">
                  <c:v>2.209224598930481</c:v>
                </c:pt>
                <c:pt idx="22">
                  <c:v>2.2274869109947644</c:v>
                </c:pt>
                <c:pt idx="23">
                  <c:v>2.2645569620253165</c:v>
                </c:pt>
                <c:pt idx="24">
                  <c:v>2.294088669950739</c:v>
                </c:pt>
                <c:pt idx="25">
                  <c:v>2.4374545454545453</c:v>
                </c:pt>
                <c:pt idx="26">
                  <c:v>2.5591232227488154</c:v>
                </c:pt>
                <c:pt idx="27">
                  <c:v>2.6475750577367205</c:v>
                </c:pt>
                <c:pt idx="28">
                  <c:v>2.7589285714285716</c:v>
                </c:pt>
                <c:pt idx="29">
                  <c:v>2.87027027027027</c:v>
                </c:pt>
                <c:pt idx="30">
                  <c:v>2.8692954784437434</c:v>
                </c:pt>
                <c:pt idx="31">
                  <c:v>3.0217831813576495</c:v>
                </c:pt>
                <c:pt idx="32">
                  <c:v>3.57489837398374</c:v>
                </c:pt>
                <c:pt idx="33">
                  <c:v>3.4562</c:v>
                </c:pt>
                <c:pt idx="34">
                  <c:v>3.491375968992248</c:v>
                </c:pt>
                <c:pt idx="35">
                  <c:v>3.3631178707224336</c:v>
                </c:pt>
              </c:numCache>
            </c:numRef>
          </c:val>
        </c:ser>
        <c:overlap val="30"/>
        <c:gapWidth val="70"/>
        <c:axId val="36845218"/>
        <c:axId val="63171507"/>
      </c:barChart>
      <c:catAx>
        <c:axId val="36845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171507"/>
        <c:crosses val="autoZero"/>
        <c:auto val="1"/>
        <c:lblOffset val="100"/>
        <c:tickLblSkip val="2"/>
        <c:noMultiLvlLbl val="0"/>
      </c:catAx>
      <c:valAx>
        <c:axId val="6317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Real (2010) Dollars, Trillions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684521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875"/>
          <c:w val="0.8925"/>
          <c:h val="0.7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Data -GDP'!$O$41:$P$76</c:f>
              <c:multiLvlStrCache>
                <c:ptCount val="36"/>
                <c:lvl>
                  <c:pt idx="0">
                    <c:v>1977</c:v>
                  </c:pt>
                  <c:pt idx="1">
                    <c:v>1978</c:v>
                  </c:pt>
                  <c:pt idx="2">
                    <c:v>1979</c:v>
                  </c:pt>
                  <c:pt idx="3">
                    <c:v>1980</c:v>
                  </c:pt>
                  <c:pt idx="4">
                    <c:v>1981</c:v>
                  </c:pt>
                  <c:pt idx="5">
                    <c:v>1982</c:v>
                  </c:pt>
                  <c:pt idx="6">
                    <c:v>1983</c:v>
                  </c:pt>
                  <c:pt idx="7">
                    <c:v>1984</c:v>
                  </c:pt>
                  <c:pt idx="8">
                    <c:v>1985</c:v>
                  </c:pt>
                  <c:pt idx="9">
                    <c:v>1986</c:v>
                  </c:pt>
                  <c:pt idx="10">
                    <c:v>1987</c:v>
                  </c:pt>
                  <c:pt idx="11">
                    <c:v>1988</c:v>
                  </c:pt>
                  <c:pt idx="12">
                    <c:v>1989</c:v>
                  </c:pt>
                  <c:pt idx="13">
                    <c:v>1990</c:v>
                  </c:pt>
                  <c:pt idx="14">
                    <c:v>1991</c:v>
                  </c:pt>
                  <c:pt idx="15">
                    <c:v>1992</c:v>
                  </c:pt>
                  <c:pt idx="16">
                    <c:v>1993</c:v>
                  </c:pt>
                  <c:pt idx="17">
                    <c:v>1994</c:v>
                  </c:pt>
                  <c:pt idx="18">
                    <c:v>1995</c:v>
                  </c:pt>
                  <c:pt idx="19">
                    <c:v>1996</c:v>
                  </c:pt>
                  <c:pt idx="20">
                    <c:v>1997</c:v>
                  </c:pt>
                  <c:pt idx="21">
                    <c:v>1998</c:v>
                  </c:pt>
                  <c:pt idx="22">
                    <c:v>1999</c:v>
                  </c:pt>
                  <c:pt idx="23">
                    <c:v>2000</c:v>
                  </c:pt>
                  <c:pt idx="24">
                    <c:v>2001</c:v>
                  </c:pt>
                  <c:pt idx="25">
                    <c:v>2002</c:v>
                  </c:pt>
                  <c:pt idx="26">
                    <c:v>2003</c:v>
                  </c:pt>
                  <c:pt idx="27">
                    <c:v>2004</c:v>
                  </c:pt>
                  <c:pt idx="28">
                    <c:v>2005</c:v>
                  </c:pt>
                  <c:pt idx="29">
                    <c:v>2006</c:v>
                  </c:pt>
                  <c:pt idx="30">
                    <c:v>2007</c:v>
                  </c:pt>
                  <c:pt idx="31">
                    <c:v>2008</c:v>
                  </c:pt>
                  <c:pt idx="32">
                    <c:v>2009</c:v>
                  </c:pt>
                  <c:pt idx="33">
                    <c:v>2010</c:v>
                  </c:pt>
                  <c:pt idx="34">
                    <c:v>2011</c:v>
                  </c:pt>
                  <c:pt idx="35">
                    <c:v>2012</c:v>
                  </c:pt>
                </c:lvl>
                <c:lvl>
                  <c:pt idx="1">
                    <c:v>Jimmy </c:v>
                  </c:pt>
                  <c:pt idx="5">
                    <c:v>Ronald </c:v>
                  </c:pt>
                  <c:pt idx="13">
                    <c:v>George </c:v>
                  </c:pt>
                  <c:pt idx="17">
                    <c:v>Bill </c:v>
                  </c:pt>
                  <c:pt idx="25">
                    <c:v>George </c:v>
                  </c:pt>
                  <c:pt idx="33">
                    <c:v>Barack </c:v>
                  </c:pt>
                </c:lvl>
                <c:lvl>
                  <c:pt idx="1">
                    <c:v>Carter</c:v>
                  </c:pt>
                  <c:pt idx="5">
                    <c:v>Reagan</c:v>
                  </c:pt>
                  <c:pt idx="13">
                    <c:v>H.W. Bush</c:v>
                  </c:pt>
                  <c:pt idx="17">
                    <c:v>Clinton</c:v>
                  </c:pt>
                  <c:pt idx="25">
                    <c:v>W. Bush</c:v>
                  </c:pt>
                  <c:pt idx="33">
                    <c:v>Obama</c:v>
                  </c:pt>
                </c:lvl>
              </c:multiLvlStrCache>
            </c:multiLvlStrRef>
          </c:cat>
          <c:val>
            <c:numRef>
              <c:f>'Data Calculations'!$E$4:$E$39</c:f>
              <c:numCache>
                <c:ptCount val="36"/>
                <c:pt idx="0">
                  <c:v>20.7</c:v>
                </c:pt>
                <c:pt idx="1">
                  <c:v>20.7</c:v>
                </c:pt>
                <c:pt idx="2">
                  <c:v>20.1</c:v>
                </c:pt>
                <c:pt idx="3">
                  <c:v>21.7</c:v>
                </c:pt>
                <c:pt idx="4">
                  <c:v>22.2</c:v>
                </c:pt>
                <c:pt idx="5">
                  <c:v>23.1</c:v>
                </c:pt>
                <c:pt idx="6">
                  <c:v>23.5</c:v>
                </c:pt>
                <c:pt idx="7">
                  <c:v>22.2</c:v>
                </c:pt>
                <c:pt idx="8">
                  <c:v>22.8</c:v>
                </c:pt>
                <c:pt idx="9">
                  <c:v>22.5</c:v>
                </c:pt>
                <c:pt idx="10">
                  <c:v>21.6</c:v>
                </c:pt>
                <c:pt idx="11">
                  <c:v>21.3</c:v>
                </c:pt>
                <c:pt idx="12">
                  <c:v>21.2</c:v>
                </c:pt>
                <c:pt idx="13">
                  <c:v>21.9</c:v>
                </c:pt>
                <c:pt idx="14">
                  <c:v>22.3</c:v>
                </c:pt>
                <c:pt idx="15">
                  <c:v>22.1</c:v>
                </c:pt>
                <c:pt idx="16">
                  <c:v>21.4</c:v>
                </c:pt>
                <c:pt idx="17">
                  <c:v>21</c:v>
                </c:pt>
                <c:pt idx="18">
                  <c:v>20.6</c:v>
                </c:pt>
                <c:pt idx="19">
                  <c:v>20.2</c:v>
                </c:pt>
                <c:pt idx="20">
                  <c:v>19.5</c:v>
                </c:pt>
                <c:pt idx="21">
                  <c:v>19.1</c:v>
                </c:pt>
                <c:pt idx="22">
                  <c:v>18.5</c:v>
                </c:pt>
                <c:pt idx="23">
                  <c:v>18.2</c:v>
                </c:pt>
                <c:pt idx="24">
                  <c:v>18.2</c:v>
                </c:pt>
                <c:pt idx="25">
                  <c:v>19.1</c:v>
                </c:pt>
                <c:pt idx="26">
                  <c:v>19.7</c:v>
                </c:pt>
                <c:pt idx="27">
                  <c:v>19.6</c:v>
                </c:pt>
                <c:pt idx="28">
                  <c:v>19.9</c:v>
                </c:pt>
                <c:pt idx="29">
                  <c:v>20.1</c:v>
                </c:pt>
                <c:pt idx="30">
                  <c:v>19.7</c:v>
                </c:pt>
                <c:pt idx="31">
                  <c:v>20.8</c:v>
                </c:pt>
                <c:pt idx="32">
                  <c:v>25.2</c:v>
                </c:pt>
                <c:pt idx="33">
                  <c:v>24.1</c:v>
                </c:pt>
                <c:pt idx="34">
                  <c:v>24.1</c:v>
                </c:pt>
                <c:pt idx="35">
                  <c:v>24.3</c:v>
                </c:pt>
              </c:numCache>
            </c:numRef>
          </c:val>
        </c:ser>
        <c:axId val="31672652"/>
        <c:axId val="16618413"/>
      </c:bar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618413"/>
        <c:crosses val="autoZero"/>
        <c:auto val="1"/>
        <c:lblOffset val="100"/>
        <c:tickLblSkip val="1"/>
        <c:noMultiLvlLbl val="0"/>
      </c:catAx>
      <c:valAx>
        <c:axId val="16618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1672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875"/>
          <c:w val="0.9395"/>
          <c:h val="0.7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 Data -GDP'!$O$41:$P$76</c:f>
              <c:multiLvlStrCache>
                <c:ptCount val="36"/>
                <c:lvl>
                  <c:pt idx="0">
                    <c:v>1977</c:v>
                  </c:pt>
                  <c:pt idx="1">
                    <c:v>1978</c:v>
                  </c:pt>
                  <c:pt idx="2">
                    <c:v>1979</c:v>
                  </c:pt>
                  <c:pt idx="3">
                    <c:v>1980</c:v>
                  </c:pt>
                  <c:pt idx="4">
                    <c:v>1981</c:v>
                  </c:pt>
                  <c:pt idx="5">
                    <c:v>1982</c:v>
                  </c:pt>
                  <c:pt idx="6">
                    <c:v>1983</c:v>
                  </c:pt>
                  <c:pt idx="7">
                    <c:v>1984</c:v>
                  </c:pt>
                  <c:pt idx="8">
                    <c:v>1985</c:v>
                  </c:pt>
                  <c:pt idx="9">
                    <c:v>1986</c:v>
                  </c:pt>
                  <c:pt idx="10">
                    <c:v>1987</c:v>
                  </c:pt>
                  <c:pt idx="11">
                    <c:v>1988</c:v>
                  </c:pt>
                  <c:pt idx="12">
                    <c:v>1989</c:v>
                  </c:pt>
                  <c:pt idx="13">
                    <c:v>1990</c:v>
                  </c:pt>
                  <c:pt idx="14">
                    <c:v>1991</c:v>
                  </c:pt>
                  <c:pt idx="15">
                    <c:v>1992</c:v>
                  </c:pt>
                  <c:pt idx="16">
                    <c:v>1993</c:v>
                  </c:pt>
                  <c:pt idx="17">
                    <c:v>1994</c:v>
                  </c:pt>
                  <c:pt idx="18">
                    <c:v>1995</c:v>
                  </c:pt>
                  <c:pt idx="19">
                    <c:v>1996</c:v>
                  </c:pt>
                  <c:pt idx="20">
                    <c:v>1997</c:v>
                  </c:pt>
                  <c:pt idx="21">
                    <c:v>1998</c:v>
                  </c:pt>
                  <c:pt idx="22">
                    <c:v>1999</c:v>
                  </c:pt>
                  <c:pt idx="23">
                    <c:v>2000</c:v>
                  </c:pt>
                  <c:pt idx="24">
                    <c:v>2001</c:v>
                  </c:pt>
                  <c:pt idx="25">
                    <c:v>2002</c:v>
                  </c:pt>
                  <c:pt idx="26">
                    <c:v>2003</c:v>
                  </c:pt>
                  <c:pt idx="27">
                    <c:v>2004</c:v>
                  </c:pt>
                  <c:pt idx="28">
                    <c:v>2005</c:v>
                  </c:pt>
                  <c:pt idx="29">
                    <c:v>2006</c:v>
                  </c:pt>
                  <c:pt idx="30">
                    <c:v>2007</c:v>
                  </c:pt>
                  <c:pt idx="31">
                    <c:v>2008</c:v>
                  </c:pt>
                  <c:pt idx="32">
                    <c:v>2009</c:v>
                  </c:pt>
                  <c:pt idx="33">
                    <c:v>2010</c:v>
                  </c:pt>
                  <c:pt idx="34">
                    <c:v>2011</c:v>
                  </c:pt>
                  <c:pt idx="35">
                    <c:v>2012</c:v>
                  </c:pt>
                </c:lvl>
                <c:lvl>
                  <c:pt idx="1">
                    <c:v>Jimmy </c:v>
                  </c:pt>
                  <c:pt idx="5">
                    <c:v>Ronald </c:v>
                  </c:pt>
                  <c:pt idx="13">
                    <c:v>George </c:v>
                  </c:pt>
                  <c:pt idx="17">
                    <c:v>Bill </c:v>
                  </c:pt>
                  <c:pt idx="25">
                    <c:v>George </c:v>
                  </c:pt>
                  <c:pt idx="33">
                    <c:v>Barack </c:v>
                  </c:pt>
                </c:lvl>
                <c:lvl>
                  <c:pt idx="1">
                    <c:v>Carter</c:v>
                  </c:pt>
                  <c:pt idx="5">
                    <c:v>Reagan</c:v>
                  </c:pt>
                  <c:pt idx="13">
                    <c:v>H.W. Bush</c:v>
                  </c:pt>
                  <c:pt idx="17">
                    <c:v>Clinton</c:v>
                  </c:pt>
                  <c:pt idx="25">
                    <c:v>W. Bush</c:v>
                  </c:pt>
                  <c:pt idx="33">
                    <c:v>Obama</c:v>
                  </c:pt>
                </c:lvl>
              </c:multiLvlStrCache>
            </c:multiLvlStrRef>
          </c:cat>
          <c:val>
            <c:numRef>
              <c:f>'GDP Data - Hist Tables 1.2'!$B$52:$B$87</c:f>
              <c:numCache>
                <c:ptCount val="36"/>
                <c:pt idx="0">
                  <c:v>1973.5</c:v>
                </c:pt>
                <c:pt idx="1">
                  <c:v>2217.5</c:v>
                </c:pt>
                <c:pt idx="2">
                  <c:v>2501.4</c:v>
                </c:pt>
                <c:pt idx="3">
                  <c:v>2724.2</c:v>
                </c:pt>
                <c:pt idx="4">
                  <c:v>3057</c:v>
                </c:pt>
                <c:pt idx="5">
                  <c:v>3223.7</c:v>
                </c:pt>
                <c:pt idx="6">
                  <c:v>3440.7</c:v>
                </c:pt>
                <c:pt idx="7">
                  <c:v>3844.4</c:v>
                </c:pt>
                <c:pt idx="8">
                  <c:v>4146.3</c:v>
                </c:pt>
                <c:pt idx="9">
                  <c:v>4403.9</c:v>
                </c:pt>
                <c:pt idx="10">
                  <c:v>4651.4</c:v>
                </c:pt>
                <c:pt idx="11">
                  <c:v>5008.5</c:v>
                </c:pt>
                <c:pt idx="12">
                  <c:v>5399.5</c:v>
                </c:pt>
                <c:pt idx="13">
                  <c:v>5734.5</c:v>
                </c:pt>
                <c:pt idx="14">
                  <c:v>5930.5</c:v>
                </c:pt>
                <c:pt idx="15">
                  <c:v>6242</c:v>
                </c:pt>
                <c:pt idx="16">
                  <c:v>6587.3</c:v>
                </c:pt>
                <c:pt idx="17">
                  <c:v>6976.6</c:v>
                </c:pt>
                <c:pt idx="18">
                  <c:v>7341.1</c:v>
                </c:pt>
                <c:pt idx="19">
                  <c:v>7718.3</c:v>
                </c:pt>
                <c:pt idx="20">
                  <c:v>8211.7</c:v>
                </c:pt>
                <c:pt idx="21">
                  <c:v>8663</c:v>
                </c:pt>
                <c:pt idx="22">
                  <c:v>9208.4</c:v>
                </c:pt>
                <c:pt idx="23">
                  <c:v>9821</c:v>
                </c:pt>
                <c:pt idx="24">
                  <c:v>10225.3</c:v>
                </c:pt>
                <c:pt idx="25">
                  <c:v>10543.9</c:v>
                </c:pt>
                <c:pt idx="26">
                  <c:v>10980.2</c:v>
                </c:pt>
                <c:pt idx="27">
                  <c:v>11676</c:v>
                </c:pt>
                <c:pt idx="28">
                  <c:v>12428.6</c:v>
                </c:pt>
                <c:pt idx="29">
                  <c:v>13206.5</c:v>
                </c:pt>
                <c:pt idx="30">
                  <c:v>13861.4</c:v>
                </c:pt>
                <c:pt idx="31">
                  <c:v>14334.4</c:v>
                </c:pt>
                <c:pt idx="32">
                  <c:v>13937.5</c:v>
                </c:pt>
                <c:pt idx="33">
                  <c:v>14359.7</c:v>
                </c:pt>
                <c:pt idx="34">
                  <c:v>14958.6</c:v>
                </c:pt>
                <c:pt idx="35">
                  <c:v>15601.5</c:v>
                </c:pt>
              </c:numCache>
            </c:numRef>
          </c:val>
        </c:ser>
        <c:axId val="15347990"/>
        <c:axId val="3914183"/>
      </c:barChart>
      <c:catAx>
        <c:axId val="1534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14183"/>
        <c:crosses val="autoZero"/>
        <c:auto val="1"/>
        <c:lblOffset val="100"/>
        <c:tickLblSkip val="1"/>
        <c:noMultiLvlLbl val="0"/>
      </c:catAx>
      <c:valAx>
        <c:axId val="3914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Nominal Dollars, Billions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5347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7575"/>
          <c:w val="0.9417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cat>
            <c:strRef>
              <c:f>'Data Calculations'!$B$4:$B$39</c:f>
              <c:strCache>
                <c:ptCount val="3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</c:strCache>
            </c:strRef>
          </c:cat>
          <c:val>
            <c:numRef>
              <c:f>'Data Calculations'!$O$4:$O$39</c:f>
              <c:numCache>
                <c:ptCount val="36"/>
                <c:pt idx="0">
                  <c:v>7037.795344770809</c:v>
                </c:pt>
                <c:pt idx="1">
                  <c:v>7256.302745864151</c:v>
                </c:pt>
                <c:pt idx="2">
                  <c:v>7064.503887328129</c:v>
                </c:pt>
                <c:pt idx="3">
                  <c:v>7227.813261487557</c:v>
                </c:pt>
                <c:pt idx="4">
                  <c:v>7447.302047373362</c:v>
                </c:pt>
                <c:pt idx="5">
                  <c:v>7628.554909656918</c:v>
                </c:pt>
                <c:pt idx="6">
                  <c:v>7949.71046985326</c:v>
                </c:pt>
                <c:pt idx="7">
                  <c:v>7955.86677646099</c:v>
                </c:pt>
                <c:pt idx="8">
                  <c:v>8461.15265130035</c:v>
                </c:pt>
                <c:pt idx="9">
                  <c:v>8609.839673205815</c:v>
                </c:pt>
                <c:pt idx="10">
                  <c:v>8353.580782371082</c:v>
                </c:pt>
                <c:pt idx="11">
                  <c:v>8418.832253865665</c:v>
                </c:pt>
                <c:pt idx="12">
                  <c:v>8547.064627720818</c:v>
                </c:pt>
                <c:pt idx="13">
                  <c:v>8793.93220081804</c:v>
                </c:pt>
                <c:pt idx="14">
                  <c:v>8823.117286893434</c:v>
                </c:pt>
                <c:pt idx="15">
                  <c:v>8838.15410977045</c:v>
                </c:pt>
                <c:pt idx="16">
                  <c:v>8667.098730209156</c:v>
                </c:pt>
                <c:pt idx="17">
                  <c:v>8681.991801676746</c:v>
                </c:pt>
                <c:pt idx="18">
                  <c:v>8663.641451337424</c:v>
                </c:pt>
                <c:pt idx="19">
                  <c:v>8592.902307847064</c:v>
                </c:pt>
                <c:pt idx="20">
                  <c:v>8533.119867656966</c:v>
                </c:pt>
                <c:pt idx="21">
                  <c:v>8591.918493977953</c:v>
                </c:pt>
                <c:pt idx="22">
                  <c:v>8576.280275540596</c:v>
                </c:pt>
                <c:pt idx="23">
                  <c:v>8442.217820514628</c:v>
                </c:pt>
                <c:pt idx="24">
                  <c:v>8464.080951893106</c:v>
                </c:pt>
                <c:pt idx="25">
                  <c:v>8900.699143915792</c:v>
                </c:pt>
                <c:pt idx="26">
                  <c:v>9276.25588877139</c:v>
                </c:pt>
                <c:pt idx="27">
                  <c:v>9495.187615898625</c:v>
                </c:pt>
                <c:pt idx="28">
                  <c:v>9810.236817068519</c:v>
                </c:pt>
                <c:pt idx="29">
                  <c:v>10115.694846069237</c:v>
                </c:pt>
                <c:pt idx="30">
                  <c:v>10008.868301142666</c:v>
                </c:pt>
                <c:pt idx="31">
                  <c:v>10435.327928522083</c:v>
                </c:pt>
                <c:pt idx="32">
                  <c:v>12241.518937385848</c:v>
                </c:pt>
                <c:pt idx="33">
                  <c:v>11761.422995382138</c:v>
                </c:pt>
                <c:pt idx="34">
                  <c:v>11787.484241502072</c:v>
                </c:pt>
                <c:pt idx="35">
                  <c:v>11256.423077109199</c:v>
                </c:pt>
              </c:numCache>
            </c:numRef>
          </c:val>
        </c:ser>
        <c:overlap val="30"/>
        <c:gapWidth val="70"/>
        <c:axId val="35227648"/>
        <c:axId val="48613377"/>
      </c:barChart>
      <c:catAx>
        <c:axId val="3522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613377"/>
        <c:crosses val="autoZero"/>
        <c:auto val="1"/>
        <c:lblOffset val="100"/>
        <c:tickLblSkip val="2"/>
        <c:noMultiLvlLbl val="0"/>
      </c:catAx>
      <c:valAx>
        <c:axId val="48613377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(adjusted for inflation)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5227648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75"/>
          <c:w val="0.927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cat>
            <c:strRef>
              <c:f>'[1]Data Calculations'!$P$41:$P$76</c:f>
              <c:strCache>
                <c:ptCount val="3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 (p)</c:v>
                </c:pt>
              </c:strCache>
            </c:strRef>
          </c:cat>
          <c:val>
            <c:numRef>
              <c:f>'Data Calculations'!$J$4:$J$39</c:f>
              <c:numCache>
                <c:ptCount val="36"/>
                <c:pt idx="0">
                  <c:v>1.5499999999999998</c:v>
                </c:pt>
                <c:pt idx="1">
                  <c:v>1.6151408450704225</c:v>
                </c:pt>
                <c:pt idx="2">
                  <c:v>1.5899053627760251</c:v>
                </c:pt>
                <c:pt idx="3">
                  <c:v>1.6459610027855154</c:v>
                </c:pt>
                <c:pt idx="4">
                  <c:v>1.7126262626262625</c:v>
                </c:pt>
                <c:pt idx="5">
                  <c:v>1.7712589073634206</c:v>
                </c:pt>
                <c:pt idx="6">
                  <c:v>1.8626728110599078</c:v>
                </c:pt>
                <c:pt idx="7">
                  <c:v>1.880353200883002</c:v>
                </c:pt>
                <c:pt idx="8">
                  <c:v>2.017697228144989</c:v>
                </c:pt>
                <c:pt idx="9">
                  <c:v>2.0719665271966528</c:v>
                </c:pt>
                <c:pt idx="10">
                  <c:v>2.0282828282828285</c:v>
                </c:pt>
                <c:pt idx="11">
                  <c:v>2.062790697674419</c:v>
                </c:pt>
                <c:pt idx="12">
                  <c:v>2.1140480591497224</c:v>
                </c:pt>
                <c:pt idx="13">
                  <c:v>2.1982456140350877</c:v>
                </c:pt>
                <c:pt idx="14">
                  <c:v>2.2292929292929293</c:v>
                </c:pt>
                <c:pt idx="15">
                  <c:v>2.2573529411764706</c:v>
                </c:pt>
                <c:pt idx="16">
                  <c:v>2.2371428571428575</c:v>
                </c:pt>
                <c:pt idx="17">
                  <c:v>2.262848297213622</c:v>
                </c:pt>
                <c:pt idx="18">
                  <c:v>2.279248120300752</c:v>
                </c:pt>
                <c:pt idx="19">
                  <c:v>2.2814327485380113</c:v>
                </c:pt>
                <c:pt idx="20">
                  <c:v>2.2872857142857144</c:v>
                </c:pt>
                <c:pt idx="21">
                  <c:v>2.3241912798874824</c:v>
                </c:pt>
                <c:pt idx="22">
                  <c:v>2.3408528198074277</c:v>
                </c:pt>
                <c:pt idx="23">
                  <c:v>2.382157123834887</c:v>
                </c:pt>
                <c:pt idx="24">
                  <c:v>2.4129533678756476</c:v>
                </c:pt>
                <c:pt idx="25">
                  <c:v>2.5616560509554143</c:v>
                </c:pt>
                <c:pt idx="26">
                  <c:v>2.693142144638404</c:v>
                </c:pt>
                <c:pt idx="27">
                  <c:v>2.7825242718446606</c:v>
                </c:pt>
                <c:pt idx="28">
                  <c:v>2.9014084507042255</c:v>
                </c:pt>
                <c:pt idx="29">
                  <c:v>3.0204778156996586</c:v>
                </c:pt>
                <c:pt idx="30">
                  <c:v>3.0184734513274334</c:v>
                </c:pt>
                <c:pt idx="31">
                  <c:v>3.176251331203408</c:v>
                </c:pt>
                <c:pt idx="32">
                  <c:v>3.758226495726495</c:v>
                </c:pt>
                <c:pt idx="33">
                  <c:v>3.6342797055730807</c:v>
                </c:pt>
                <c:pt idx="34">
                  <c:v>3.6728848114169215</c:v>
                </c:pt>
                <c:pt idx="35">
                  <c:v>3.538</c:v>
                </c:pt>
              </c:numCache>
            </c:numRef>
          </c:val>
        </c:ser>
        <c:overlap val="30"/>
        <c:gapWidth val="70"/>
        <c:axId val="34867210"/>
        <c:axId val="45369435"/>
      </c:barChart>
      <c:catAx>
        <c:axId val="34867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369435"/>
        <c:crosses val="autoZero"/>
        <c:auto val="1"/>
        <c:lblOffset val="100"/>
        <c:tickLblSkip val="2"/>
        <c:noMultiLvlLbl val="0"/>
      </c:catAx>
      <c:valAx>
        <c:axId val="45369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Real (2010) Dollars, Trillions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486721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0.34075</cdr:y>
    </cdr:from>
    <cdr:to>
      <cdr:x>0.42275</cdr:x>
      <cdr:y>0.36525</cdr:y>
    </cdr:to>
    <cdr:sp>
      <cdr:nvSpPr>
        <cdr:cNvPr id="1" name="Isosceles Triangle 34"/>
        <cdr:cNvSpPr>
          <a:spLocks/>
        </cdr:cNvSpPr>
      </cdr:nvSpPr>
      <cdr:spPr>
        <a:xfrm rot="10800000">
          <a:off x="3524250" y="2171700"/>
          <a:ext cx="171450" cy="1524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0.8805</cdr:y>
    </cdr:from>
    <cdr:to>
      <cdr:x>0.97475</cdr:x>
      <cdr:y>0.98625</cdr:y>
    </cdr:to>
    <cdr:sp>
      <cdr:nvSpPr>
        <cdr:cNvPr id="2" name="TextBox 1"/>
        <cdr:cNvSpPr txBox="1">
          <a:spLocks noChangeArrowheads="1"/>
        </cdr:cNvSpPr>
      </cdr:nvSpPr>
      <cdr:spPr>
        <a:xfrm>
          <a:off x="7591425" y="5610225"/>
          <a:ext cx="9334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 of Management and Budget,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U.S. Census Bureau, Treasury Department.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The figures are in real 2010 dollars.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Rugy, Mercatus Center at George Mason University.</a:t>
          </a:r>
        </a:p>
      </cdr:txBody>
    </cdr:sp>
  </cdr:relSizeAnchor>
  <cdr:relSizeAnchor xmlns:cdr="http://schemas.openxmlformats.org/drawingml/2006/chartDrawing">
    <cdr:from>
      <cdr:x>0.10975</cdr:x>
      <cdr:y>0.55225</cdr:y>
    </cdr:from>
    <cdr:to>
      <cdr:x>0.12225</cdr:x>
      <cdr:y>0.55225</cdr:y>
    </cdr:to>
    <cdr:sp>
      <cdr:nvSpPr>
        <cdr:cNvPr id="3" name="Straight Connector 11"/>
        <cdr:cNvSpPr>
          <a:spLocks/>
        </cdr:cNvSpPr>
      </cdr:nvSpPr>
      <cdr:spPr>
        <a:xfrm>
          <a:off x="952500" y="3524250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</cdr:x>
      <cdr:y>0.7525</cdr:y>
    </cdr:from>
    <cdr:to>
      <cdr:x>0.97425</cdr:x>
      <cdr:y>0.7525</cdr:y>
    </cdr:to>
    <cdr:sp>
      <cdr:nvSpPr>
        <cdr:cNvPr id="4" name="Straight Connector 14"/>
        <cdr:cNvSpPr>
          <a:spLocks/>
        </cdr:cNvSpPr>
      </cdr:nvSpPr>
      <cdr:spPr>
        <a:xfrm>
          <a:off x="962025" y="4800600"/>
          <a:ext cx="75628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0.88775</cdr:x>
      <cdr:y>0.72375</cdr:y>
    </cdr:from>
    <cdr:to>
      <cdr:x>0.90575</cdr:x>
      <cdr:y>0.751</cdr:y>
    </cdr:to>
    <cdr:sp>
      <cdr:nvSpPr>
        <cdr:cNvPr id="5" name="Isosceles Triangle 15"/>
        <cdr:cNvSpPr>
          <a:spLocks/>
        </cdr:cNvSpPr>
      </cdr:nvSpPr>
      <cdr:spPr>
        <a:xfrm>
          <a:off x="7762875" y="4610100"/>
          <a:ext cx="161925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0.69775</cdr:x>
      <cdr:y>0.7245</cdr:y>
    </cdr:from>
    <cdr:to>
      <cdr:x>0.71725</cdr:x>
      <cdr:y>0.7515</cdr:y>
    </cdr:to>
    <cdr:sp>
      <cdr:nvSpPr>
        <cdr:cNvPr id="6" name="Isosceles Triangle 16"/>
        <cdr:cNvSpPr>
          <a:spLocks/>
        </cdr:cNvSpPr>
      </cdr:nvSpPr>
      <cdr:spPr>
        <a:xfrm>
          <a:off x="6105525" y="4619625"/>
          <a:ext cx="171450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0.511</cdr:x>
      <cdr:y>0.7245</cdr:y>
    </cdr:from>
    <cdr:to>
      <cdr:x>0.52975</cdr:x>
      <cdr:y>0.7515</cdr:y>
    </cdr:to>
    <cdr:sp>
      <cdr:nvSpPr>
        <cdr:cNvPr id="7" name="Isosceles Triangle 17"/>
        <cdr:cNvSpPr>
          <a:spLocks/>
        </cdr:cNvSpPr>
      </cdr:nvSpPr>
      <cdr:spPr>
        <a:xfrm>
          <a:off x="4467225" y="4619625"/>
          <a:ext cx="161925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0.416</cdr:x>
      <cdr:y>0.72375</cdr:y>
    </cdr:from>
    <cdr:to>
      <cdr:x>0.4345</cdr:x>
      <cdr:y>0.751</cdr:y>
    </cdr:to>
    <cdr:sp>
      <cdr:nvSpPr>
        <cdr:cNvPr id="8" name="Isosceles Triangle 18"/>
        <cdr:cNvSpPr>
          <a:spLocks/>
        </cdr:cNvSpPr>
      </cdr:nvSpPr>
      <cdr:spPr>
        <a:xfrm>
          <a:off x="3638550" y="4610100"/>
          <a:ext cx="161925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0.22675</cdr:x>
      <cdr:y>0.725</cdr:y>
    </cdr:from>
    <cdr:to>
      <cdr:x>0.24625</cdr:x>
      <cdr:y>0.75175</cdr:y>
    </cdr:to>
    <cdr:sp>
      <cdr:nvSpPr>
        <cdr:cNvPr id="9" name="Isosceles Triangle 19"/>
        <cdr:cNvSpPr>
          <a:spLocks/>
        </cdr:cNvSpPr>
      </cdr:nvSpPr>
      <cdr:spPr>
        <a:xfrm>
          <a:off x="1981200" y="4619625"/>
          <a:ext cx="171450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0.135</cdr:x>
      <cdr:y>0.17575</cdr:y>
    </cdr:from>
    <cdr:to>
      <cdr:x>0.69775</cdr:x>
      <cdr:y>0.28325</cdr:y>
    </cdr:to>
    <cdr:grpSp>
      <cdr:nvGrpSpPr>
        <cdr:cNvPr id="10" name="Group 68"/>
        <cdr:cNvGrpSpPr>
          <a:grpSpLocks/>
        </cdr:cNvGrpSpPr>
      </cdr:nvGrpSpPr>
      <cdr:grpSpPr>
        <a:xfrm>
          <a:off x="1181100" y="1114425"/>
          <a:ext cx="4924425" cy="685800"/>
          <a:chOff x="1175008" y="1398251"/>
          <a:chExt cx="4875701" cy="672196"/>
        </a:xfrm>
        <a:solidFill>
          <a:srgbClr val="FFFFFF"/>
        </a:solidFill>
      </cdr:grpSpPr>
      <cdr:sp>
        <cdr:nvSpPr>
          <cdr:cNvPr id="11" name="TextBox 20"/>
          <cdr:cNvSpPr txBox="1">
            <a:spLocks noChangeArrowheads="1"/>
          </cdr:cNvSpPr>
        </cdr:nvSpPr>
        <cdr:spPr>
          <a:xfrm>
            <a:off x="1175008" y="1398251"/>
            <a:ext cx="1350569" cy="6721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Jimmy 
</a:t>
            </a: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Carter</a:t>
            </a:r>
          </a:p>
        </cdr:txBody>
      </cdr:sp>
      <cdr:sp>
        <cdr:nvSpPr>
          <cdr:cNvPr id="12" name="TextBox 21"/>
          <cdr:cNvSpPr txBox="1">
            <a:spLocks noChangeArrowheads="1"/>
          </cdr:cNvSpPr>
        </cdr:nvSpPr>
        <cdr:spPr>
          <a:xfrm>
            <a:off x="2098953" y="1400268"/>
            <a:ext cx="1350569" cy="5318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Ronald 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Reagan</a:t>
            </a:r>
          </a:p>
        </cdr:txBody>
      </cdr:sp>
      <cdr:sp>
        <cdr:nvSpPr>
          <cdr:cNvPr id="13" name="TextBox 22"/>
          <cdr:cNvSpPr txBox="1">
            <a:spLocks noChangeArrowheads="1"/>
          </cdr:cNvSpPr>
        </cdr:nvSpPr>
        <cdr:spPr>
          <a:xfrm>
            <a:off x="3415393" y="1421274"/>
            <a:ext cx="1350569" cy="53994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George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H.W.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Bush</a:t>
            </a:r>
          </a:p>
        </cdr:txBody>
      </cdr:sp>
      <cdr:sp>
        <cdr:nvSpPr>
          <cdr:cNvPr id="14" name="TextBox 23"/>
          <cdr:cNvSpPr txBox="1">
            <a:spLocks noChangeArrowheads="1"/>
          </cdr:cNvSpPr>
        </cdr:nvSpPr>
        <cdr:spPr>
          <a:xfrm>
            <a:off x="4700140" y="1418753"/>
            <a:ext cx="1350569" cy="5189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Bill 
</a:t>
            </a: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Clinton</a:t>
            </a:r>
          </a:p>
        </cdr:txBody>
      </cdr:sp>
    </cdr:grpSp>
  </cdr:relSizeAnchor>
  <cdr:relSizeAnchor xmlns:cdr="http://schemas.openxmlformats.org/drawingml/2006/chartDrawing">
    <cdr:from>
      <cdr:x>0.71375</cdr:x>
      <cdr:y>0.17575</cdr:y>
    </cdr:from>
    <cdr:to>
      <cdr:x>0.892</cdr:x>
      <cdr:y>0.26125</cdr:y>
    </cdr:to>
    <cdr:sp>
      <cdr:nvSpPr>
        <cdr:cNvPr id="15" name="TextBox 24"/>
        <cdr:cNvSpPr txBox="1">
          <a:spLocks noChangeArrowheads="1"/>
        </cdr:cNvSpPr>
      </cdr:nvSpPr>
      <cdr:spPr>
        <a:xfrm>
          <a:off x="6238875" y="1114425"/>
          <a:ext cx="15621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George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W.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Bush</a:t>
          </a:r>
        </a:p>
      </cdr:txBody>
    </cdr:sp>
  </cdr:relSizeAnchor>
  <cdr:relSizeAnchor xmlns:cdr="http://schemas.openxmlformats.org/drawingml/2006/chartDrawing">
    <cdr:from>
      <cdr:x>0.8845</cdr:x>
      <cdr:y>0.0805</cdr:y>
    </cdr:from>
    <cdr:to>
      <cdr:x>0.9915</cdr:x>
      <cdr:y>0.16925</cdr:y>
    </cdr:to>
    <cdr:sp>
      <cdr:nvSpPr>
        <cdr:cNvPr id="16" name="TextBox 25"/>
        <cdr:cNvSpPr txBox="1">
          <a:spLocks noChangeArrowheads="1"/>
        </cdr:cNvSpPr>
      </cdr:nvSpPr>
      <cdr:spPr>
        <a:xfrm>
          <a:off x="7734300" y="504825"/>
          <a:ext cx="9334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Barack 
</a:t>
          </a: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Obama</a:t>
          </a:r>
        </a:p>
      </cdr:txBody>
    </cdr:sp>
  </cdr:relSizeAnchor>
  <cdr:relSizeAnchor xmlns:cdr="http://schemas.openxmlformats.org/drawingml/2006/chartDrawing">
    <cdr:from>
      <cdr:x>0.28175</cdr:x>
      <cdr:y>0.0245</cdr:y>
    </cdr:from>
    <cdr:to>
      <cdr:x>0.388</cdr:x>
      <cdr:y>0.1705</cdr:y>
    </cdr:to>
    <cdr:sp>
      <cdr:nvSpPr>
        <cdr:cNvPr id="17" name="TextBox 26"/>
        <cdr:cNvSpPr txBox="1">
          <a:spLocks noChangeArrowheads="1"/>
        </cdr:cNvSpPr>
      </cdr:nvSpPr>
      <cdr:spPr>
        <a:xfrm>
          <a:off x="2457450" y="1524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Federal Outlays Per Capita</a:t>
          </a:r>
        </a:p>
      </cdr:txBody>
    </cdr:sp>
  </cdr:relSizeAnchor>
  <cdr:relSizeAnchor xmlns:cdr="http://schemas.openxmlformats.org/drawingml/2006/chartDrawing">
    <cdr:from>
      <cdr:x>0.11125</cdr:x>
      <cdr:y>0.35375</cdr:y>
    </cdr:from>
    <cdr:to>
      <cdr:x>0.123</cdr:x>
      <cdr:y>0.35375</cdr:y>
    </cdr:to>
    <cdr:sp>
      <cdr:nvSpPr>
        <cdr:cNvPr id="18" name="Straight Connector 30"/>
        <cdr:cNvSpPr>
          <a:spLocks/>
        </cdr:cNvSpPr>
      </cdr:nvSpPr>
      <cdr:spPr>
        <a:xfrm>
          <a:off x="971550" y="225742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0.15375</cdr:y>
    </cdr:from>
    <cdr:to>
      <cdr:x>0.123</cdr:x>
      <cdr:y>0.15375</cdr:y>
    </cdr:to>
    <cdr:sp>
      <cdr:nvSpPr>
        <cdr:cNvPr id="19" name="Straight Connector 31"/>
        <cdr:cNvSpPr>
          <a:spLocks/>
        </cdr:cNvSpPr>
      </cdr:nvSpPr>
      <cdr:spPr>
        <a:xfrm>
          <a:off x="971550" y="98107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0.39325</cdr:y>
    </cdr:from>
    <cdr:to>
      <cdr:x>0.2335</cdr:x>
      <cdr:y>0.41775</cdr:y>
    </cdr:to>
    <cdr:sp>
      <cdr:nvSpPr>
        <cdr:cNvPr id="20" name="Isosceles Triangle 32"/>
        <cdr:cNvSpPr>
          <a:spLocks/>
        </cdr:cNvSpPr>
      </cdr:nvSpPr>
      <cdr:spPr>
        <a:xfrm rot="10800000">
          <a:off x="1876425" y="2505075"/>
          <a:ext cx="161925" cy="1524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0.1205</cdr:x>
      <cdr:y>0.41</cdr:y>
    </cdr:from>
    <cdr:to>
      <cdr:x>0.13925</cdr:x>
      <cdr:y>0.4345</cdr:y>
    </cdr:to>
    <cdr:sp>
      <cdr:nvSpPr>
        <cdr:cNvPr id="21" name="Isosceles Triangle 33"/>
        <cdr:cNvSpPr>
          <a:spLocks/>
        </cdr:cNvSpPr>
      </cdr:nvSpPr>
      <cdr:spPr>
        <a:xfrm rot="10800000">
          <a:off x="1047750" y="2609850"/>
          <a:ext cx="161925" cy="1524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0.49825</cdr:x>
      <cdr:y>0.335</cdr:y>
    </cdr:from>
    <cdr:to>
      <cdr:x>0.517</cdr:x>
      <cdr:y>0.35875</cdr:y>
    </cdr:to>
    <cdr:sp>
      <cdr:nvSpPr>
        <cdr:cNvPr id="22" name="Isosceles Triangle 35"/>
        <cdr:cNvSpPr>
          <a:spLocks/>
        </cdr:cNvSpPr>
      </cdr:nvSpPr>
      <cdr:spPr>
        <a:xfrm rot="10800000">
          <a:off x="4352925" y="2133600"/>
          <a:ext cx="161925" cy="1524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0.68575</cdr:x>
      <cdr:y>0.34325</cdr:y>
    </cdr:from>
    <cdr:to>
      <cdr:x>0.7045</cdr:x>
      <cdr:y>0.36725</cdr:y>
    </cdr:to>
    <cdr:sp>
      <cdr:nvSpPr>
        <cdr:cNvPr id="23" name="Isosceles Triangle 36"/>
        <cdr:cNvSpPr>
          <a:spLocks/>
        </cdr:cNvSpPr>
      </cdr:nvSpPr>
      <cdr:spPr>
        <a:xfrm rot="10800000">
          <a:off x="6000750" y="2181225"/>
          <a:ext cx="161925" cy="1524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0.1635</cdr:y>
    </cdr:from>
    <cdr:to>
      <cdr:x>0.893</cdr:x>
      <cdr:y>0.188</cdr:y>
    </cdr:to>
    <cdr:sp>
      <cdr:nvSpPr>
        <cdr:cNvPr id="24" name="Isosceles Triangle 37"/>
        <cdr:cNvSpPr>
          <a:spLocks/>
        </cdr:cNvSpPr>
      </cdr:nvSpPr>
      <cdr:spPr>
        <a:xfrm rot="10800000">
          <a:off x="7648575" y="1038225"/>
          <a:ext cx="161925" cy="1524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0.78575</cdr:y>
    </cdr:from>
    <cdr:to>
      <cdr:x>0.989</cdr:x>
      <cdr:y>0.8595</cdr:y>
    </cdr:to>
    <cdr:sp>
      <cdr:nvSpPr>
        <cdr:cNvPr id="25" name="TextBox 13"/>
        <cdr:cNvSpPr txBox="1">
          <a:spLocks noChangeArrowheads="1"/>
        </cdr:cNvSpPr>
      </cdr:nvSpPr>
      <cdr:spPr>
        <a:xfrm rot="19047561">
          <a:off x="8067675" y="5010150"/>
          <a:ext cx="5905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2012</a:t>
          </a:r>
        </a:p>
      </cdr:txBody>
    </cdr:sp>
  </cdr:relSizeAnchor>
  <cdr:relSizeAnchor xmlns:cdr="http://schemas.openxmlformats.org/drawingml/2006/chartDrawing">
    <cdr:from>
      <cdr:x>0.004</cdr:x>
      <cdr:y>0.12525</cdr:y>
    </cdr:from>
    <cdr:to>
      <cdr:x>0.1075</cdr:x>
      <cdr:y>0.2715</cdr:y>
    </cdr:to>
    <cdr:sp>
      <cdr:nvSpPr>
        <cdr:cNvPr id="26" name="TextBox 2"/>
        <cdr:cNvSpPr txBox="1">
          <a:spLocks noChangeArrowheads="1"/>
        </cdr:cNvSpPr>
      </cdr:nvSpPr>
      <cdr:spPr>
        <a:xfrm>
          <a:off x="28575" y="790575"/>
          <a:ext cx="9048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$</a:t>
          </a:r>
        </a:p>
      </cdr:txBody>
    </cdr:sp>
  </cdr:relSizeAnchor>
  <cdr:relSizeAnchor xmlns:cdr="http://schemas.openxmlformats.org/drawingml/2006/chartDrawing">
    <cdr:from>
      <cdr:x>0.1105</cdr:x>
      <cdr:y>0.2535</cdr:y>
    </cdr:from>
    <cdr:to>
      <cdr:x>0.123</cdr:x>
      <cdr:y>0.2535</cdr:y>
    </cdr:to>
    <cdr:sp>
      <cdr:nvSpPr>
        <cdr:cNvPr id="27" name="Straight Connector 49"/>
        <cdr:cNvSpPr>
          <a:spLocks/>
        </cdr:cNvSpPr>
      </cdr:nvSpPr>
      <cdr:spPr>
        <a:xfrm>
          <a:off x="962025" y="160972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0.1095</cdr:x>
      <cdr:y>0.6525</cdr:y>
    </cdr:from>
    <cdr:to>
      <cdr:x>0.1215</cdr:x>
      <cdr:y>0.6525</cdr:y>
    </cdr:to>
    <cdr:sp>
      <cdr:nvSpPr>
        <cdr:cNvPr id="28" name="Straight Connector 51"/>
        <cdr:cNvSpPr>
          <a:spLocks/>
        </cdr:cNvSpPr>
      </cdr:nvSpPr>
      <cdr:spPr>
        <a:xfrm>
          <a:off x="952500" y="416242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0.11025</cdr:x>
      <cdr:y>0.45275</cdr:y>
    </cdr:from>
    <cdr:to>
      <cdr:x>0.12225</cdr:x>
      <cdr:y>0.45275</cdr:y>
    </cdr:to>
    <cdr:sp>
      <cdr:nvSpPr>
        <cdr:cNvPr id="29" name="Straight Connector 52"/>
        <cdr:cNvSpPr>
          <a:spLocks/>
        </cdr:cNvSpPr>
      </cdr:nvSpPr>
      <cdr:spPr>
        <a:xfrm>
          <a:off x="962025" y="288607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0.4795</cdr:x>
      <cdr:y>0.8425</cdr:y>
    </cdr:from>
    <cdr:to>
      <cdr:x>0.58575</cdr:x>
      <cdr:y>0.89325</cdr:y>
    </cdr:to>
    <cdr:sp>
      <cdr:nvSpPr>
        <cdr:cNvPr id="30" name="TextBox 1"/>
        <cdr:cNvSpPr txBox="1">
          <a:spLocks noChangeArrowheads="1"/>
        </cdr:cNvSpPr>
      </cdr:nvSpPr>
      <cdr:spPr>
        <a:xfrm>
          <a:off x="4191000" y="5372100"/>
          <a:ext cx="933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Fiscal Year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0.0885</cdr:y>
    </cdr:from>
    <cdr:to>
      <cdr:x>0.06325</cdr:x>
      <cdr:y>0.13375</cdr:y>
    </cdr:to>
    <cdr:sp>
      <cdr:nvSpPr>
        <cdr:cNvPr id="1" name="TextBox 10"/>
        <cdr:cNvSpPr txBox="1">
          <a:spLocks noChangeArrowheads="1"/>
        </cdr:cNvSpPr>
      </cdr:nvSpPr>
      <cdr:spPr>
        <a:xfrm>
          <a:off x="276225" y="561975"/>
          <a:ext cx="26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$  </a:t>
          </a:r>
        </a:p>
      </cdr:txBody>
    </cdr:sp>
  </cdr:relSizeAnchor>
  <cdr:relSizeAnchor xmlns:cdr="http://schemas.openxmlformats.org/drawingml/2006/chartDrawing">
    <cdr:from>
      <cdr:x>0.879</cdr:x>
      <cdr:y>0.89</cdr:y>
    </cdr:from>
    <cdr:to>
      <cdr:x>0.9845</cdr:x>
      <cdr:y>0.98175</cdr:y>
    </cdr:to>
    <cdr:sp>
      <cdr:nvSpPr>
        <cdr:cNvPr id="2" name="TextBox 1"/>
        <cdr:cNvSpPr txBox="1">
          <a:spLocks noChangeArrowheads="1"/>
        </cdr:cNvSpPr>
      </cdr:nvSpPr>
      <cdr:spPr>
        <a:xfrm>
          <a:off x="7696200" y="5676900"/>
          <a:ext cx="9239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 of Management and Budget,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Treasury Department.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These figures are in real 2012 dollars.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Rugy, Mercatus Center at George Mason University.</a:t>
          </a:r>
        </a:p>
      </cdr:txBody>
    </cdr:sp>
  </cdr:relSizeAnchor>
  <cdr:relSizeAnchor xmlns:cdr="http://schemas.openxmlformats.org/drawingml/2006/chartDrawing">
    <cdr:from>
      <cdr:x>0.08475</cdr:x>
      <cdr:y>0.7435</cdr:y>
    </cdr:from>
    <cdr:to>
      <cdr:x>0.97</cdr:x>
      <cdr:y>0.7435</cdr:y>
    </cdr:to>
    <cdr:sp>
      <cdr:nvSpPr>
        <cdr:cNvPr id="3" name="Straight Connector 14"/>
        <cdr:cNvSpPr>
          <a:spLocks/>
        </cdr:cNvSpPr>
      </cdr:nvSpPr>
      <cdr:spPr>
        <a:xfrm>
          <a:off x="733425" y="4743450"/>
          <a:ext cx="7753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0.88425</cdr:x>
      <cdr:y>0.71525</cdr:y>
    </cdr:from>
    <cdr:to>
      <cdr:x>0.9035</cdr:x>
      <cdr:y>0.74175</cdr:y>
    </cdr:to>
    <cdr:sp>
      <cdr:nvSpPr>
        <cdr:cNvPr id="4" name="Isosceles Triangle 15"/>
        <cdr:cNvSpPr>
          <a:spLocks/>
        </cdr:cNvSpPr>
      </cdr:nvSpPr>
      <cdr:spPr>
        <a:xfrm>
          <a:off x="7743825" y="4562475"/>
          <a:ext cx="171450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0.68925</cdr:x>
      <cdr:y>0.716</cdr:y>
    </cdr:from>
    <cdr:to>
      <cdr:x>0.7085</cdr:x>
      <cdr:y>0.743</cdr:y>
    </cdr:to>
    <cdr:sp>
      <cdr:nvSpPr>
        <cdr:cNvPr id="5" name="Isosceles Triangle 16"/>
        <cdr:cNvSpPr>
          <a:spLocks/>
        </cdr:cNvSpPr>
      </cdr:nvSpPr>
      <cdr:spPr>
        <a:xfrm>
          <a:off x="6038850" y="4562475"/>
          <a:ext cx="171450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0.71525</cdr:y>
    </cdr:from>
    <cdr:to>
      <cdr:x>0.5155</cdr:x>
      <cdr:y>0.74225</cdr:y>
    </cdr:to>
    <cdr:sp>
      <cdr:nvSpPr>
        <cdr:cNvPr id="6" name="Isosceles Triangle 17"/>
        <cdr:cNvSpPr>
          <a:spLocks/>
        </cdr:cNvSpPr>
      </cdr:nvSpPr>
      <cdr:spPr>
        <a:xfrm>
          <a:off x="4343400" y="4562475"/>
          <a:ext cx="171450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0.399</cdr:x>
      <cdr:y>0.71525</cdr:y>
    </cdr:from>
    <cdr:to>
      <cdr:x>0.4175</cdr:x>
      <cdr:y>0.74175</cdr:y>
    </cdr:to>
    <cdr:sp>
      <cdr:nvSpPr>
        <cdr:cNvPr id="7" name="Isosceles Triangle 18"/>
        <cdr:cNvSpPr>
          <a:spLocks/>
        </cdr:cNvSpPr>
      </cdr:nvSpPr>
      <cdr:spPr>
        <a:xfrm>
          <a:off x="3495675" y="4562475"/>
          <a:ext cx="161925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0.20425</cdr:x>
      <cdr:y>0.71525</cdr:y>
    </cdr:from>
    <cdr:to>
      <cdr:x>0.2235</cdr:x>
      <cdr:y>0.74175</cdr:y>
    </cdr:to>
    <cdr:sp>
      <cdr:nvSpPr>
        <cdr:cNvPr id="8" name="Isosceles Triangle 19"/>
        <cdr:cNvSpPr>
          <a:spLocks/>
        </cdr:cNvSpPr>
      </cdr:nvSpPr>
      <cdr:spPr>
        <a:xfrm>
          <a:off x="1781175" y="4562475"/>
          <a:ext cx="171450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0.09825</cdr:x>
      <cdr:y>0.149</cdr:y>
    </cdr:from>
    <cdr:to>
      <cdr:x>0.1745</cdr:x>
      <cdr:y>0.23375</cdr:y>
    </cdr:to>
    <cdr:sp>
      <cdr:nvSpPr>
        <cdr:cNvPr id="9" name="TextBox 20"/>
        <cdr:cNvSpPr txBox="1">
          <a:spLocks noChangeArrowheads="1"/>
        </cdr:cNvSpPr>
      </cdr:nvSpPr>
      <cdr:spPr>
        <a:xfrm>
          <a:off x="857250" y="942975"/>
          <a:ext cx="666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Jimmy 
</a:t>
          </a: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Carter</a:t>
          </a:r>
        </a:p>
      </cdr:txBody>
    </cdr:sp>
  </cdr:relSizeAnchor>
  <cdr:relSizeAnchor xmlns:cdr="http://schemas.openxmlformats.org/drawingml/2006/chartDrawing">
    <cdr:from>
      <cdr:x>0.2015</cdr:x>
      <cdr:y>0.14775</cdr:y>
    </cdr:from>
    <cdr:to>
      <cdr:x>0.35725</cdr:x>
      <cdr:y>0.23375</cdr:y>
    </cdr:to>
    <cdr:sp>
      <cdr:nvSpPr>
        <cdr:cNvPr id="10" name="TextBox 21"/>
        <cdr:cNvSpPr txBox="1">
          <a:spLocks noChangeArrowheads="1"/>
        </cdr:cNvSpPr>
      </cdr:nvSpPr>
      <cdr:spPr>
        <a:xfrm>
          <a:off x="1762125" y="933450"/>
          <a:ext cx="1362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Ronald 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Reagan</a:t>
          </a:r>
        </a:p>
      </cdr:txBody>
    </cdr:sp>
  </cdr:relSizeAnchor>
  <cdr:relSizeAnchor xmlns:cdr="http://schemas.openxmlformats.org/drawingml/2006/chartDrawing">
    <cdr:from>
      <cdr:x>0.3685</cdr:x>
      <cdr:y>0.149</cdr:y>
    </cdr:from>
    <cdr:to>
      <cdr:x>0.52425</cdr:x>
      <cdr:y>0.235</cdr:y>
    </cdr:to>
    <cdr:sp>
      <cdr:nvSpPr>
        <cdr:cNvPr id="11" name="TextBox 22"/>
        <cdr:cNvSpPr txBox="1">
          <a:spLocks noChangeArrowheads="1"/>
        </cdr:cNvSpPr>
      </cdr:nvSpPr>
      <cdr:spPr>
        <a:xfrm>
          <a:off x="3228975" y="942975"/>
          <a:ext cx="1362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George H.W.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Bush</a:t>
          </a:r>
        </a:p>
      </cdr:txBody>
    </cdr:sp>
  </cdr:relSizeAnchor>
  <cdr:relSizeAnchor xmlns:cdr="http://schemas.openxmlformats.org/drawingml/2006/chartDrawing">
    <cdr:from>
      <cdr:x>0.5285</cdr:x>
      <cdr:y>0.1495</cdr:y>
    </cdr:from>
    <cdr:to>
      <cdr:x>0.63175</cdr:x>
      <cdr:y>0.24175</cdr:y>
    </cdr:to>
    <cdr:sp>
      <cdr:nvSpPr>
        <cdr:cNvPr id="12" name="TextBox 23"/>
        <cdr:cNvSpPr txBox="1">
          <a:spLocks noChangeArrowheads="1"/>
        </cdr:cNvSpPr>
      </cdr:nvSpPr>
      <cdr:spPr>
        <a:xfrm>
          <a:off x="4629150" y="952500"/>
          <a:ext cx="9048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Bill 
</a:t>
          </a: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Clinton</a:t>
          </a:r>
        </a:p>
      </cdr:txBody>
    </cdr:sp>
  </cdr:relSizeAnchor>
  <cdr:relSizeAnchor xmlns:cdr="http://schemas.openxmlformats.org/drawingml/2006/chartDrawing">
    <cdr:from>
      <cdr:x>0.69025</cdr:x>
      <cdr:y>0.149</cdr:y>
    </cdr:from>
    <cdr:to>
      <cdr:x>0.81875</cdr:x>
      <cdr:y>0.24</cdr:y>
    </cdr:to>
    <cdr:sp>
      <cdr:nvSpPr>
        <cdr:cNvPr id="13" name="TextBox 24"/>
        <cdr:cNvSpPr txBox="1">
          <a:spLocks noChangeArrowheads="1"/>
        </cdr:cNvSpPr>
      </cdr:nvSpPr>
      <cdr:spPr>
        <a:xfrm>
          <a:off x="6048375" y="942975"/>
          <a:ext cx="11239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George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W. 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Bush</a:t>
          </a:r>
        </a:p>
      </cdr:txBody>
    </cdr:sp>
  </cdr:relSizeAnchor>
  <cdr:relSizeAnchor xmlns:cdr="http://schemas.openxmlformats.org/drawingml/2006/chartDrawing">
    <cdr:from>
      <cdr:x>0.879</cdr:x>
      <cdr:y>0.10625</cdr:y>
    </cdr:from>
    <cdr:to>
      <cdr:x>1</cdr:x>
      <cdr:y>0.22875</cdr:y>
    </cdr:to>
    <cdr:sp>
      <cdr:nvSpPr>
        <cdr:cNvPr id="14" name="TextBox 25"/>
        <cdr:cNvSpPr txBox="1">
          <a:spLocks noChangeArrowheads="1"/>
        </cdr:cNvSpPr>
      </cdr:nvSpPr>
      <cdr:spPr>
        <a:xfrm>
          <a:off x="7696200" y="676275"/>
          <a:ext cx="105727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Barack 
</a:t>
          </a: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Obama</a:t>
          </a:r>
        </a:p>
      </cdr:txBody>
    </cdr:sp>
  </cdr:relSizeAnchor>
  <cdr:relSizeAnchor xmlns:cdr="http://schemas.openxmlformats.org/drawingml/2006/chartDrawing">
    <cdr:from>
      <cdr:x>0.4655</cdr:x>
      <cdr:y>0</cdr:y>
    </cdr:from>
    <cdr:to>
      <cdr:x>0.57125</cdr:x>
      <cdr:y>0.16325</cdr:y>
    </cdr:to>
    <cdr:sp>
      <cdr:nvSpPr>
        <cdr:cNvPr id="15" name="TextBox 26"/>
        <cdr:cNvSpPr txBox="1">
          <a:spLocks noChangeArrowheads="1"/>
        </cdr:cNvSpPr>
      </cdr:nvSpPr>
      <cdr:spPr>
        <a:xfrm>
          <a:off x="4076700" y="0"/>
          <a:ext cx="923925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Federal Outlays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(adjusted for inflation)</a:t>
          </a:r>
        </a:p>
      </cdr:txBody>
    </cdr:sp>
  </cdr:relSizeAnchor>
  <cdr:relSizeAnchor xmlns:cdr="http://schemas.openxmlformats.org/drawingml/2006/chartDrawing">
    <cdr:from>
      <cdr:x>0.42525</cdr:x>
      <cdr:y>0.3995</cdr:y>
    </cdr:from>
    <cdr:to>
      <cdr:x>0.43925</cdr:x>
      <cdr:y>0.4115</cdr:y>
    </cdr:to>
    <cdr:sp>
      <cdr:nvSpPr>
        <cdr:cNvPr id="16" name="Isosceles Triangle 27"/>
        <cdr:cNvSpPr>
          <a:spLocks/>
        </cdr:cNvSpPr>
      </cdr:nvSpPr>
      <cdr:spPr>
        <a:xfrm rot="10800000">
          <a:off x="3724275" y="2543175"/>
          <a:ext cx="123825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0.483</cdr:x>
      <cdr:y>0.39</cdr:y>
    </cdr:from>
    <cdr:to>
      <cdr:x>0.505</cdr:x>
      <cdr:y>0.412</cdr:y>
    </cdr:to>
    <cdr:sp>
      <cdr:nvSpPr>
        <cdr:cNvPr id="17" name="Isosceles Triangle 31"/>
        <cdr:cNvSpPr>
          <a:spLocks/>
        </cdr:cNvSpPr>
      </cdr:nvSpPr>
      <cdr:spPr>
        <a:xfrm rot="10800000">
          <a:off x="4229100" y="2486025"/>
          <a:ext cx="190500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0.40375</cdr:y>
    </cdr:from>
    <cdr:to>
      <cdr:x>0.40775</cdr:x>
      <cdr:y>0.42575</cdr:y>
    </cdr:to>
    <cdr:sp>
      <cdr:nvSpPr>
        <cdr:cNvPr id="18" name="Isosceles Triangle 32"/>
        <cdr:cNvSpPr>
          <a:spLocks/>
        </cdr:cNvSpPr>
      </cdr:nvSpPr>
      <cdr:spPr>
        <a:xfrm rot="10800000">
          <a:off x="3371850" y="2571750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0.1885</cdr:x>
      <cdr:y>0.4685</cdr:y>
    </cdr:from>
    <cdr:to>
      <cdr:x>0.21125</cdr:x>
      <cdr:y>0.4905</cdr:y>
    </cdr:to>
    <cdr:sp>
      <cdr:nvSpPr>
        <cdr:cNvPr id="19" name="Isosceles Triangle 33"/>
        <cdr:cNvSpPr>
          <a:spLocks/>
        </cdr:cNvSpPr>
      </cdr:nvSpPr>
      <cdr:spPr>
        <a:xfrm rot="10800000">
          <a:off x="1647825" y="2981325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0.09175</cdr:x>
      <cdr:y>0.49175</cdr:y>
    </cdr:from>
    <cdr:to>
      <cdr:x>0.114</cdr:x>
      <cdr:y>0.51325</cdr:y>
    </cdr:to>
    <cdr:sp>
      <cdr:nvSpPr>
        <cdr:cNvPr id="20" name="Isosceles Triangle 34"/>
        <cdr:cNvSpPr>
          <a:spLocks/>
        </cdr:cNvSpPr>
      </cdr:nvSpPr>
      <cdr:spPr>
        <a:xfrm rot="10800000">
          <a:off x="800100" y="3133725"/>
          <a:ext cx="190500" cy="1333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0.92025</cdr:x>
      <cdr:y>0.7785</cdr:y>
    </cdr:from>
    <cdr:to>
      <cdr:x>0.986</cdr:x>
      <cdr:y>0.854</cdr:y>
    </cdr:to>
    <cdr:sp>
      <cdr:nvSpPr>
        <cdr:cNvPr id="21" name="TextBox 1"/>
        <cdr:cNvSpPr txBox="1">
          <a:spLocks noChangeArrowheads="1"/>
        </cdr:cNvSpPr>
      </cdr:nvSpPr>
      <cdr:spPr>
        <a:xfrm rot="19047561">
          <a:off x="8058150" y="4962525"/>
          <a:ext cx="5715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2012</a:t>
          </a:r>
        </a:p>
      </cdr:txBody>
    </cdr:sp>
  </cdr:relSizeAnchor>
  <cdr:relSizeAnchor xmlns:cdr="http://schemas.openxmlformats.org/drawingml/2006/chartDrawing">
    <cdr:from>
      <cdr:x>0.672</cdr:x>
      <cdr:y>0.36125</cdr:y>
    </cdr:from>
    <cdr:to>
      <cdr:x>0.6945</cdr:x>
      <cdr:y>0.38325</cdr:y>
    </cdr:to>
    <cdr:sp>
      <cdr:nvSpPr>
        <cdr:cNvPr id="22" name="Isosceles Triangle 29"/>
        <cdr:cNvSpPr>
          <a:spLocks/>
        </cdr:cNvSpPr>
      </cdr:nvSpPr>
      <cdr:spPr>
        <a:xfrm rot="10800000">
          <a:off x="5886450" y="2305050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0.8695</cdr:x>
      <cdr:y>0.149</cdr:y>
    </cdr:from>
    <cdr:to>
      <cdr:x>0.89225</cdr:x>
      <cdr:y>0.171</cdr:y>
    </cdr:to>
    <cdr:sp>
      <cdr:nvSpPr>
        <cdr:cNvPr id="23" name="Isosceles Triangle 30"/>
        <cdr:cNvSpPr>
          <a:spLocks/>
        </cdr:cNvSpPr>
      </cdr:nvSpPr>
      <cdr:spPr>
        <a:xfrm rot="10800000">
          <a:off x="7610475" y="942975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0.0835</cdr:x>
      <cdr:y>0.11525</cdr:y>
    </cdr:from>
    <cdr:to>
      <cdr:x>0.09575</cdr:x>
      <cdr:y>0.11525</cdr:y>
    </cdr:to>
    <cdr:sp>
      <cdr:nvSpPr>
        <cdr:cNvPr id="24" name="Straight Connector 36"/>
        <cdr:cNvSpPr>
          <a:spLocks/>
        </cdr:cNvSpPr>
      </cdr:nvSpPr>
      <cdr:spPr>
        <a:xfrm>
          <a:off x="723900" y="73342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0.0835</cdr:x>
      <cdr:y>0.27325</cdr:y>
    </cdr:from>
    <cdr:to>
      <cdr:x>0.09575</cdr:x>
      <cdr:y>0.27325</cdr:y>
    </cdr:to>
    <cdr:sp>
      <cdr:nvSpPr>
        <cdr:cNvPr id="25" name="Straight Connector 37"/>
        <cdr:cNvSpPr>
          <a:spLocks/>
        </cdr:cNvSpPr>
      </cdr:nvSpPr>
      <cdr:spPr>
        <a:xfrm>
          <a:off x="723900" y="174307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0.084</cdr:x>
      <cdr:y>0.58725</cdr:y>
    </cdr:from>
    <cdr:to>
      <cdr:x>0.09575</cdr:x>
      <cdr:y>0.58725</cdr:y>
    </cdr:to>
    <cdr:sp>
      <cdr:nvSpPr>
        <cdr:cNvPr id="26" name="Straight Connector 39"/>
        <cdr:cNvSpPr>
          <a:spLocks/>
        </cdr:cNvSpPr>
      </cdr:nvSpPr>
      <cdr:spPr>
        <a:xfrm>
          <a:off x="733425" y="374332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0.08475</cdr:x>
      <cdr:y>0.43025</cdr:y>
    </cdr:from>
    <cdr:to>
      <cdr:x>0.0965</cdr:x>
      <cdr:y>0.43025</cdr:y>
    </cdr:to>
    <cdr:sp>
      <cdr:nvSpPr>
        <cdr:cNvPr id="27" name="Straight Connector 40"/>
        <cdr:cNvSpPr>
          <a:spLocks/>
        </cdr:cNvSpPr>
      </cdr:nvSpPr>
      <cdr:spPr>
        <a:xfrm>
          <a:off x="733425" y="2743200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0.4525</cdr:x>
      <cdr:y>0.84275</cdr:y>
    </cdr:from>
    <cdr:to>
      <cdr:x>0.55725</cdr:x>
      <cdr:y>0.894</cdr:y>
    </cdr:to>
    <cdr:sp>
      <cdr:nvSpPr>
        <cdr:cNvPr id="28" name="TextBox 2"/>
        <cdr:cNvSpPr txBox="1">
          <a:spLocks noChangeArrowheads="1"/>
        </cdr:cNvSpPr>
      </cdr:nvSpPr>
      <cdr:spPr>
        <a:xfrm>
          <a:off x="3962400" y="5372100"/>
          <a:ext cx="914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Fiscal Year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0.0905</cdr:y>
    </cdr:from>
    <cdr:to>
      <cdr:x>0.061</cdr:x>
      <cdr:y>0.13625</cdr:y>
    </cdr:to>
    <cdr:sp>
      <cdr:nvSpPr>
        <cdr:cNvPr id="1" name="TextBox 10"/>
        <cdr:cNvSpPr txBox="1">
          <a:spLocks noChangeArrowheads="1"/>
        </cdr:cNvSpPr>
      </cdr:nvSpPr>
      <cdr:spPr>
        <a:xfrm>
          <a:off x="266700" y="571500"/>
          <a:ext cx="257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$  </a:t>
          </a:r>
        </a:p>
      </cdr:txBody>
    </cdr:sp>
  </cdr:relSizeAnchor>
  <cdr:relSizeAnchor xmlns:cdr="http://schemas.openxmlformats.org/drawingml/2006/chartDrawing">
    <cdr:from>
      <cdr:x>0.873</cdr:x>
      <cdr:y>0.8825</cdr:y>
    </cdr:from>
    <cdr:to>
      <cdr:x>0.9785</cdr:x>
      <cdr:y>0.9835</cdr:y>
    </cdr:to>
    <cdr:sp>
      <cdr:nvSpPr>
        <cdr:cNvPr id="2" name="TextBox 1"/>
        <cdr:cNvSpPr txBox="1">
          <a:spLocks noChangeArrowheads="1"/>
        </cdr:cNvSpPr>
      </cdr:nvSpPr>
      <cdr:spPr>
        <a:xfrm>
          <a:off x="7629525" y="5610225"/>
          <a:ext cx="9239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 of Management and Budget,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Treasury Department.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These figures are in real 2010 dollars.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Rugy, Mercatus Center at George Mason University.</a:t>
          </a:r>
        </a:p>
      </cdr:txBody>
    </cdr:sp>
  </cdr:relSizeAnchor>
  <cdr:relSizeAnchor xmlns:cdr="http://schemas.openxmlformats.org/drawingml/2006/chartDrawing">
    <cdr:from>
      <cdr:x>0.08175</cdr:x>
      <cdr:y>0.746</cdr:y>
    </cdr:from>
    <cdr:to>
      <cdr:x>0.9705</cdr:x>
      <cdr:y>0.746</cdr:y>
    </cdr:to>
    <cdr:sp>
      <cdr:nvSpPr>
        <cdr:cNvPr id="3" name="Straight Connector 14"/>
        <cdr:cNvSpPr>
          <a:spLocks/>
        </cdr:cNvSpPr>
      </cdr:nvSpPr>
      <cdr:spPr>
        <a:xfrm>
          <a:off x="714375" y="4743450"/>
          <a:ext cx="77724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0.8845</cdr:x>
      <cdr:y>0.7175</cdr:y>
    </cdr:from>
    <cdr:to>
      <cdr:x>0.90375</cdr:x>
      <cdr:y>0.7445</cdr:y>
    </cdr:to>
    <cdr:sp>
      <cdr:nvSpPr>
        <cdr:cNvPr id="4" name="Isosceles Triangle 15"/>
        <cdr:cNvSpPr>
          <a:spLocks/>
        </cdr:cNvSpPr>
      </cdr:nvSpPr>
      <cdr:spPr>
        <a:xfrm>
          <a:off x="7724775" y="4562475"/>
          <a:ext cx="171450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0.68925</cdr:x>
      <cdr:y>0.718</cdr:y>
    </cdr:from>
    <cdr:to>
      <cdr:x>0.70775</cdr:x>
      <cdr:y>0.745</cdr:y>
    </cdr:to>
    <cdr:sp>
      <cdr:nvSpPr>
        <cdr:cNvPr id="5" name="Isosceles Triangle 16"/>
        <cdr:cNvSpPr>
          <a:spLocks/>
        </cdr:cNvSpPr>
      </cdr:nvSpPr>
      <cdr:spPr>
        <a:xfrm>
          <a:off x="6019800" y="4562475"/>
          <a:ext cx="161925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0.495</cdr:x>
      <cdr:y>0.7175</cdr:y>
    </cdr:from>
    <cdr:to>
      <cdr:x>0.5135</cdr:x>
      <cdr:y>0.7445</cdr:y>
    </cdr:to>
    <cdr:sp>
      <cdr:nvSpPr>
        <cdr:cNvPr id="6" name="Isosceles Triangle 17"/>
        <cdr:cNvSpPr>
          <a:spLocks/>
        </cdr:cNvSpPr>
      </cdr:nvSpPr>
      <cdr:spPr>
        <a:xfrm>
          <a:off x="4324350" y="4562475"/>
          <a:ext cx="161925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0.3975</cdr:x>
      <cdr:y>0.7175</cdr:y>
    </cdr:from>
    <cdr:to>
      <cdr:x>0.416</cdr:x>
      <cdr:y>0.7445</cdr:y>
    </cdr:to>
    <cdr:sp>
      <cdr:nvSpPr>
        <cdr:cNvPr id="7" name="Isosceles Triangle 18"/>
        <cdr:cNvSpPr>
          <a:spLocks/>
        </cdr:cNvSpPr>
      </cdr:nvSpPr>
      <cdr:spPr>
        <a:xfrm>
          <a:off x="3467100" y="4562475"/>
          <a:ext cx="161925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0.2015</cdr:x>
      <cdr:y>0.7175</cdr:y>
    </cdr:from>
    <cdr:to>
      <cdr:x>0.22</cdr:x>
      <cdr:y>0.7445</cdr:y>
    </cdr:to>
    <cdr:sp>
      <cdr:nvSpPr>
        <cdr:cNvPr id="8" name="Isosceles Triangle 19"/>
        <cdr:cNvSpPr>
          <a:spLocks/>
        </cdr:cNvSpPr>
      </cdr:nvSpPr>
      <cdr:spPr>
        <a:xfrm>
          <a:off x="1752600" y="4562475"/>
          <a:ext cx="161925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0.1515</cdr:y>
    </cdr:from>
    <cdr:to>
      <cdr:x>0.17175</cdr:x>
      <cdr:y>0.23625</cdr:y>
    </cdr:to>
    <cdr:sp>
      <cdr:nvSpPr>
        <cdr:cNvPr id="9" name="TextBox 20"/>
        <cdr:cNvSpPr txBox="1">
          <a:spLocks noChangeArrowheads="1"/>
        </cdr:cNvSpPr>
      </cdr:nvSpPr>
      <cdr:spPr>
        <a:xfrm>
          <a:off x="819150" y="962025"/>
          <a:ext cx="6762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Jimmy 
</a:t>
          </a: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Carter</a:t>
          </a:r>
        </a:p>
      </cdr:txBody>
    </cdr:sp>
  </cdr:relSizeAnchor>
  <cdr:relSizeAnchor xmlns:cdr="http://schemas.openxmlformats.org/drawingml/2006/chartDrawing">
    <cdr:from>
      <cdr:x>0.199</cdr:x>
      <cdr:y>0.15025</cdr:y>
    </cdr:from>
    <cdr:to>
      <cdr:x>0.3555</cdr:x>
      <cdr:y>0.23625</cdr:y>
    </cdr:to>
    <cdr:sp>
      <cdr:nvSpPr>
        <cdr:cNvPr id="10" name="TextBox 21"/>
        <cdr:cNvSpPr txBox="1">
          <a:spLocks noChangeArrowheads="1"/>
        </cdr:cNvSpPr>
      </cdr:nvSpPr>
      <cdr:spPr>
        <a:xfrm>
          <a:off x="1733550" y="952500"/>
          <a:ext cx="13716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Ronald 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Reagan</a:t>
          </a:r>
        </a:p>
      </cdr:txBody>
    </cdr:sp>
  </cdr:relSizeAnchor>
  <cdr:relSizeAnchor xmlns:cdr="http://schemas.openxmlformats.org/drawingml/2006/chartDrawing">
    <cdr:from>
      <cdr:x>0.366</cdr:x>
      <cdr:y>0.1515</cdr:y>
    </cdr:from>
    <cdr:to>
      <cdr:x>0.52225</cdr:x>
      <cdr:y>0.2375</cdr:y>
    </cdr:to>
    <cdr:sp>
      <cdr:nvSpPr>
        <cdr:cNvPr id="11" name="TextBox 22"/>
        <cdr:cNvSpPr txBox="1">
          <a:spLocks noChangeArrowheads="1"/>
        </cdr:cNvSpPr>
      </cdr:nvSpPr>
      <cdr:spPr>
        <a:xfrm>
          <a:off x="3190875" y="962025"/>
          <a:ext cx="1362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George H.W.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Bush</a:t>
          </a:r>
        </a:p>
      </cdr:txBody>
    </cdr:sp>
  </cdr:relSizeAnchor>
  <cdr:relSizeAnchor xmlns:cdr="http://schemas.openxmlformats.org/drawingml/2006/chartDrawing">
    <cdr:from>
      <cdr:x>0.52675</cdr:x>
      <cdr:y>0.152</cdr:y>
    </cdr:from>
    <cdr:to>
      <cdr:x>0.6305</cdr:x>
      <cdr:y>0.2445</cdr:y>
    </cdr:to>
    <cdr:sp>
      <cdr:nvSpPr>
        <cdr:cNvPr id="12" name="TextBox 23"/>
        <cdr:cNvSpPr txBox="1">
          <a:spLocks noChangeArrowheads="1"/>
        </cdr:cNvSpPr>
      </cdr:nvSpPr>
      <cdr:spPr>
        <a:xfrm>
          <a:off x="4600575" y="962025"/>
          <a:ext cx="9048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Bill 
</a:t>
          </a: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Clinton</a:t>
          </a:r>
        </a:p>
      </cdr:txBody>
    </cdr:sp>
  </cdr:relSizeAnchor>
  <cdr:relSizeAnchor xmlns:cdr="http://schemas.openxmlformats.org/drawingml/2006/chartDrawing">
    <cdr:from>
      <cdr:x>0.68925</cdr:x>
      <cdr:y>0.1515</cdr:y>
    </cdr:from>
    <cdr:to>
      <cdr:x>0.81925</cdr:x>
      <cdr:y>0.2425</cdr:y>
    </cdr:to>
    <cdr:sp>
      <cdr:nvSpPr>
        <cdr:cNvPr id="13" name="TextBox 24"/>
        <cdr:cNvSpPr txBox="1">
          <a:spLocks noChangeArrowheads="1"/>
        </cdr:cNvSpPr>
      </cdr:nvSpPr>
      <cdr:spPr>
        <a:xfrm>
          <a:off x="6019800" y="962025"/>
          <a:ext cx="11334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George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W. 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Bush</a:t>
          </a:r>
        </a:p>
      </cdr:txBody>
    </cdr:sp>
  </cdr:relSizeAnchor>
  <cdr:relSizeAnchor xmlns:cdr="http://schemas.openxmlformats.org/drawingml/2006/chartDrawing">
    <cdr:from>
      <cdr:x>0.87925</cdr:x>
      <cdr:y>0.1085</cdr:y>
    </cdr:from>
    <cdr:to>
      <cdr:x>1</cdr:x>
      <cdr:y>0.23125</cdr:y>
    </cdr:to>
    <cdr:sp>
      <cdr:nvSpPr>
        <cdr:cNvPr id="14" name="TextBox 25"/>
        <cdr:cNvSpPr txBox="1">
          <a:spLocks noChangeArrowheads="1"/>
        </cdr:cNvSpPr>
      </cdr:nvSpPr>
      <cdr:spPr>
        <a:xfrm>
          <a:off x="7686675" y="685800"/>
          <a:ext cx="105727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Barack 
</a:t>
          </a: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Obama</a:t>
          </a:r>
        </a:p>
      </cdr:txBody>
    </cdr:sp>
  </cdr:relSizeAnchor>
  <cdr:relSizeAnchor xmlns:cdr="http://schemas.openxmlformats.org/drawingml/2006/chartDrawing">
    <cdr:from>
      <cdr:x>0.46425</cdr:x>
      <cdr:y>0</cdr:y>
    </cdr:from>
    <cdr:to>
      <cdr:x>0.56975</cdr:x>
      <cdr:y>0.166</cdr:y>
    </cdr:to>
    <cdr:sp>
      <cdr:nvSpPr>
        <cdr:cNvPr id="15" name="TextBox 26"/>
        <cdr:cNvSpPr txBox="1">
          <a:spLocks noChangeArrowheads="1"/>
        </cdr:cNvSpPr>
      </cdr:nvSpPr>
      <cdr:spPr>
        <a:xfrm>
          <a:off x="4057650" y="0"/>
          <a:ext cx="92392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Federal Outlays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(adjusted for inflation)</a:t>
          </a:r>
        </a:p>
      </cdr:txBody>
    </cdr:sp>
  </cdr:relSizeAnchor>
  <cdr:relSizeAnchor xmlns:cdr="http://schemas.openxmlformats.org/drawingml/2006/chartDrawing">
    <cdr:from>
      <cdr:x>0.424</cdr:x>
      <cdr:y>0.402</cdr:y>
    </cdr:from>
    <cdr:to>
      <cdr:x>0.437</cdr:x>
      <cdr:y>0.4135</cdr:y>
    </cdr:to>
    <cdr:sp>
      <cdr:nvSpPr>
        <cdr:cNvPr id="16" name="Isosceles Triangle 27"/>
        <cdr:cNvSpPr>
          <a:spLocks/>
        </cdr:cNvSpPr>
      </cdr:nvSpPr>
      <cdr:spPr>
        <a:xfrm rot="10800000">
          <a:off x="3705225" y="2552700"/>
          <a:ext cx="114300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0.48025</cdr:x>
      <cdr:y>0.404</cdr:y>
    </cdr:from>
    <cdr:to>
      <cdr:x>0.50225</cdr:x>
      <cdr:y>0.42525</cdr:y>
    </cdr:to>
    <cdr:sp>
      <cdr:nvSpPr>
        <cdr:cNvPr id="17" name="Isosceles Triangle 31"/>
        <cdr:cNvSpPr>
          <a:spLocks/>
        </cdr:cNvSpPr>
      </cdr:nvSpPr>
      <cdr:spPr>
        <a:xfrm rot="10800000">
          <a:off x="4191000" y="2562225"/>
          <a:ext cx="190500" cy="1333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0.3835</cdr:x>
      <cdr:y>0.4235</cdr:y>
    </cdr:from>
    <cdr:to>
      <cdr:x>0.4055</cdr:x>
      <cdr:y>0.4455</cdr:y>
    </cdr:to>
    <cdr:sp>
      <cdr:nvSpPr>
        <cdr:cNvPr id="18" name="Isosceles Triangle 32"/>
        <cdr:cNvSpPr>
          <a:spLocks/>
        </cdr:cNvSpPr>
      </cdr:nvSpPr>
      <cdr:spPr>
        <a:xfrm rot="10800000">
          <a:off x="3352800" y="2686050"/>
          <a:ext cx="190500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0.4825</cdr:y>
    </cdr:from>
    <cdr:to>
      <cdr:x>0.2095</cdr:x>
      <cdr:y>0.5045</cdr:y>
    </cdr:to>
    <cdr:sp>
      <cdr:nvSpPr>
        <cdr:cNvPr id="19" name="Isosceles Triangle 33"/>
        <cdr:cNvSpPr>
          <a:spLocks/>
        </cdr:cNvSpPr>
      </cdr:nvSpPr>
      <cdr:spPr>
        <a:xfrm rot="10800000">
          <a:off x="1638300" y="3067050"/>
          <a:ext cx="190500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</cdr:x>
      <cdr:y>0.509</cdr:y>
    </cdr:from>
    <cdr:to>
      <cdr:x>0.112</cdr:x>
      <cdr:y>0.531</cdr:y>
    </cdr:to>
    <cdr:sp>
      <cdr:nvSpPr>
        <cdr:cNvPr id="20" name="Isosceles Triangle 34"/>
        <cdr:cNvSpPr>
          <a:spLocks/>
        </cdr:cNvSpPr>
      </cdr:nvSpPr>
      <cdr:spPr>
        <a:xfrm rot="10800000">
          <a:off x="781050" y="3238500"/>
          <a:ext cx="190500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0.9205</cdr:x>
      <cdr:y>0.78025</cdr:y>
    </cdr:from>
    <cdr:to>
      <cdr:x>0.98625</cdr:x>
      <cdr:y>0.855</cdr:y>
    </cdr:to>
    <cdr:sp>
      <cdr:nvSpPr>
        <cdr:cNvPr id="21" name="TextBox 1"/>
        <cdr:cNvSpPr txBox="1">
          <a:spLocks noChangeArrowheads="1"/>
        </cdr:cNvSpPr>
      </cdr:nvSpPr>
      <cdr:spPr>
        <a:xfrm rot="19047561">
          <a:off x="8048625" y="4962525"/>
          <a:ext cx="5715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2012</a:t>
          </a:r>
        </a:p>
      </cdr:txBody>
    </cdr:sp>
  </cdr:relSizeAnchor>
  <cdr:relSizeAnchor xmlns:cdr="http://schemas.openxmlformats.org/drawingml/2006/chartDrawing">
    <cdr:from>
      <cdr:x>0.67525</cdr:x>
      <cdr:y>0.38075</cdr:y>
    </cdr:from>
    <cdr:to>
      <cdr:x>0.698</cdr:x>
      <cdr:y>0.402</cdr:y>
    </cdr:to>
    <cdr:sp>
      <cdr:nvSpPr>
        <cdr:cNvPr id="22" name="Isosceles Triangle 29"/>
        <cdr:cNvSpPr>
          <a:spLocks/>
        </cdr:cNvSpPr>
      </cdr:nvSpPr>
      <cdr:spPr>
        <a:xfrm rot="10800000">
          <a:off x="5895975" y="2419350"/>
          <a:ext cx="200025" cy="1333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0.8695</cdr:x>
      <cdr:y>0.176</cdr:y>
    </cdr:from>
    <cdr:to>
      <cdr:x>0.89225</cdr:x>
      <cdr:y>0.198</cdr:y>
    </cdr:to>
    <cdr:sp>
      <cdr:nvSpPr>
        <cdr:cNvPr id="23" name="Isosceles Triangle 30"/>
        <cdr:cNvSpPr>
          <a:spLocks/>
        </cdr:cNvSpPr>
      </cdr:nvSpPr>
      <cdr:spPr>
        <a:xfrm rot="10800000">
          <a:off x="7600950" y="1114425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0.1175</cdr:y>
    </cdr:from>
    <cdr:to>
      <cdr:x>0.09275</cdr:x>
      <cdr:y>0.1175</cdr:y>
    </cdr:to>
    <cdr:sp>
      <cdr:nvSpPr>
        <cdr:cNvPr id="24" name="Straight Connector 36"/>
        <cdr:cNvSpPr>
          <a:spLocks/>
        </cdr:cNvSpPr>
      </cdr:nvSpPr>
      <cdr:spPr>
        <a:xfrm>
          <a:off x="695325" y="742950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0.27575</cdr:y>
    </cdr:from>
    <cdr:to>
      <cdr:x>0.09275</cdr:x>
      <cdr:y>0.27575</cdr:y>
    </cdr:to>
    <cdr:sp>
      <cdr:nvSpPr>
        <cdr:cNvPr id="25" name="Straight Connector 37"/>
        <cdr:cNvSpPr>
          <a:spLocks/>
        </cdr:cNvSpPr>
      </cdr:nvSpPr>
      <cdr:spPr>
        <a:xfrm>
          <a:off x="695325" y="1752600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0.081</cdr:x>
      <cdr:y>0.58925</cdr:y>
    </cdr:from>
    <cdr:to>
      <cdr:x>0.09275</cdr:x>
      <cdr:y>0.58925</cdr:y>
    </cdr:to>
    <cdr:sp>
      <cdr:nvSpPr>
        <cdr:cNvPr id="26" name="Straight Connector 39"/>
        <cdr:cNvSpPr>
          <a:spLocks/>
        </cdr:cNvSpPr>
      </cdr:nvSpPr>
      <cdr:spPr>
        <a:xfrm>
          <a:off x="704850" y="374332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0.43225</cdr:y>
    </cdr:from>
    <cdr:to>
      <cdr:x>0.0935</cdr:x>
      <cdr:y>0.433</cdr:y>
    </cdr:to>
    <cdr:sp>
      <cdr:nvSpPr>
        <cdr:cNvPr id="27" name="Straight Connector 40"/>
        <cdr:cNvSpPr>
          <a:spLocks/>
        </cdr:cNvSpPr>
      </cdr:nvSpPr>
      <cdr:spPr>
        <a:xfrm>
          <a:off x="714375" y="2743200"/>
          <a:ext cx="1047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0.84425</cdr:y>
    </cdr:from>
    <cdr:to>
      <cdr:x>0.5565</cdr:x>
      <cdr:y>0.895</cdr:y>
    </cdr:to>
    <cdr:sp>
      <cdr:nvSpPr>
        <cdr:cNvPr id="28" name="TextBox 2"/>
        <cdr:cNvSpPr txBox="1">
          <a:spLocks noChangeArrowheads="1"/>
        </cdr:cNvSpPr>
      </cdr:nvSpPr>
      <cdr:spPr>
        <a:xfrm>
          <a:off x="3943350" y="5362575"/>
          <a:ext cx="923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Fiscal Year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</cdr:x>
      <cdr:y>0.00925</cdr:y>
    </cdr:from>
    <cdr:to>
      <cdr:x>0.38875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1647825" y="57150"/>
          <a:ext cx="1752600" cy="2124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Federal Outlays as Percentage of GDP</a:t>
          </a:r>
        </a:p>
      </cdr:txBody>
    </cdr:sp>
  </cdr:relSizeAnchor>
  <cdr:relSizeAnchor xmlns:cdr="http://schemas.openxmlformats.org/drawingml/2006/chartDrawing">
    <cdr:from>
      <cdr:x>0.86725</cdr:x>
      <cdr:y>0.85425</cdr:y>
    </cdr:from>
    <cdr:to>
      <cdr:x>0.97275</cdr:x>
      <cdr:y>0.91975</cdr:y>
    </cdr:to>
    <cdr:sp>
      <cdr:nvSpPr>
        <cdr:cNvPr id="2" name="TextBox 1"/>
        <cdr:cNvSpPr txBox="1">
          <a:spLocks noChangeArrowheads="1"/>
        </cdr:cNvSpPr>
      </cdr:nvSpPr>
      <cdr:spPr>
        <a:xfrm>
          <a:off x="7591425" y="5448300"/>
          <a:ext cx="9239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 of Managementand Budget.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Rugy, Mercatus Center at George Mason University.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0.01125</cdr:y>
    </cdr:from>
    <cdr:to>
      <cdr:x>0.4985</cdr:x>
      <cdr:y>0.3445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66675"/>
          <a:ext cx="1743075" cy="2124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Gross Domestic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Product</a:t>
          </a:r>
        </a:p>
      </cdr:txBody>
    </cdr:sp>
  </cdr:relSizeAnchor>
  <cdr:relSizeAnchor xmlns:cdr="http://schemas.openxmlformats.org/drawingml/2006/chartDrawing">
    <cdr:from>
      <cdr:x>0.872</cdr:x>
      <cdr:y>0.85425</cdr:y>
    </cdr:from>
    <cdr:to>
      <cdr:x>0.9775</cdr:x>
      <cdr:y>0.91975</cdr:y>
    </cdr:to>
    <cdr:sp>
      <cdr:nvSpPr>
        <cdr:cNvPr id="2" name="TextBox 1"/>
        <cdr:cNvSpPr txBox="1">
          <a:spLocks noChangeArrowheads="1"/>
        </cdr:cNvSpPr>
      </cdr:nvSpPr>
      <cdr:spPr>
        <a:xfrm>
          <a:off x="7639050" y="5448300"/>
          <a:ext cx="9239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 of Managementand Budget.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Rugy, Mercatus Center at George Mason University.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0.40575</cdr:x>
      <cdr:y>0.313</cdr:y>
    </cdr:from>
    <cdr:to>
      <cdr:x>0.42425</cdr:x>
      <cdr:y>0.33675</cdr:y>
    </cdr:to>
    <cdr:sp>
      <cdr:nvSpPr>
        <cdr:cNvPr id="1" name="Isosceles Triangle 34"/>
        <cdr:cNvSpPr>
          <a:spLocks/>
        </cdr:cNvSpPr>
      </cdr:nvSpPr>
      <cdr:spPr>
        <a:xfrm rot="10800000">
          <a:off x="3552825" y="1990725"/>
          <a:ext cx="161925" cy="1524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0.88375</cdr:x>
      <cdr:y>0.884</cdr:y>
    </cdr:from>
    <cdr:to>
      <cdr:x>0.99075</cdr:x>
      <cdr:y>0.983</cdr:y>
    </cdr:to>
    <cdr:sp>
      <cdr:nvSpPr>
        <cdr:cNvPr id="2" name="TextBox 1"/>
        <cdr:cNvSpPr txBox="1">
          <a:spLocks noChangeArrowheads="1"/>
        </cdr:cNvSpPr>
      </cdr:nvSpPr>
      <cdr:spPr>
        <a:xfrm>
          <a:off x="7743825" y="5638800"/>
          <a:ext cx="9334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 of Management and Budget,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U.S. Census Bureau, Treasury Department.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These figures are in real 2012 dollars.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Rugy, Mercatus Center at George Mason University.</a:t>
          </a:r>
        </a:p>
      </cdr:txBody>
    </cdr:sp>
  </cdr:relSizeAnchor>
  <cdr:relSizeAnchor xmlns:cdr="http://schemas.openxmlformats.org/drawingml/2006/chartDrawing">
    <cdr:from>
      <cdr:x>0.1125</cdr:x>
      <cdr:y>0.5495</cdr:y>
    </cdr:from>
    <cdr:to>
      <cdr:x>0.12475</cdr:x>
      <cdr:y>0.5495</cdr:y>
    </cdr:to>
    <cdr:sp>
      <cdr:nvSpPr>
        <cdr:cNvPr id="3" name="Straight Connector 11"/>
        <cdr:cNvSpPr>
          <a:spLocks/>
        </cdr:cNvSpPr>
      </cdr:nvSpPr>
      <cdr:spPr>
        <a:xfrm>
          <a:off x="981075" y="3505200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0.74725</cdr:y>
    </cdr:from>
    <cdr:to>
      <cdr:x>0.9735</cdr:x>
      <cdr:y>0.74725</cdr:y>
    </cdr:to>
    <cdr:sp>
      <cdr:nvSpPr>
        <cdr:cNvPr id="4" name="Straight Connector 14"/>
        <cdr:cNvSpPr>
          <a:spLocks/>
        </cdr:cNvSpPr>
      </cdr:nvSpPr>
      <cdr:spPr>
        <a:xfrm>
          <a:off x="981075" y="4762500"/>
          <a:ext cx="7543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0.88725</cdr:x>
      <cdr:y>0.719</cdr:y>
    </cdr:from>
    <cdr:to>
      <cdr:x>0.905</cdr:x>
      <cdr:y>0.7455</cdr:y>
    </cdr:to>
    <cdr:sp>
      <cdr:nvSpPr>
        <cdr:cNvPr id="5" name="Isosceles Triangle 15"/>
        <cdr:cNvSpPr>
          <a:spLocks/>
        </cdr:cNvSpPr>
      </cdr:nvSpPr>
      <cdr:spPr>
        <a:xfrm>
          <a:off x="7772400" y="4581525"/>
          <a:ext cx="152400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0.69925</cdr:x>
      <cdr:y>0.71975</cdr:y>
    </cdr:from>
    <cdr:to>
      <cdr:x>0.718</cdr:x>
      <cdr:y>0.746</cdr:y>
    </cdr:to>
    <cdr:sp>
      <cdr:nvSpPr>
        <cdr:cNvPr id="6" name="Isosceles Triangle 16"/>
        <cdr:cNvSpPr>
          <a:spLocks/>
        </cdr:cNvSpPr>
      </cdr:nvSpPr>
      <cdr:spPr>
        <a:xfrm>
          <a:off x="6124575" y="4591050"/>
          <a:ext cx="161925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0.51225</cdr:x>
      <cdr:y>0.71975</cdr:y>
    </cdr:from>
    <cdr:to>
      <cdr:x>0.531</cdr:x>
      <cdr:y>0.746</cdr:y>
    </cdr:to>
    <cdr:sp>
      <cdr:nvSpPr>
        <cdr:cNvPr id="7" name="Isosceles Triangle 17"/>
        <cdr:cNvSpPr>
          <a:spLocks/>
        </cdr:cNvSpPr>
      </cdr:nvSpPr>
      <cdr:spPr>
        <a:xfrm>
          <a:off x="4486275" y="4591050"/>
          <a:ext cx="161925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0.4185</cdr:x>
      <cdr:y>0.719</cdr:y>
    </cdr:from>
    <cdr:to>
      <cdr:x>0.437</cdr:x>
      <cdr:y>0.7455</cdr:y>
    </cdr:to>
    <cdr:sp>
      <cdr:nvSpPr>
        <cdr:cNvPr id="8" name="Isosceles Triangle 18"/>
        <cdr:cNvSpPr>
          <a:spLocks/>
        </cdr:cNvSpPr>
      </cdr:nvSpPr>
      <cdr:spPr>
        <a:xfrm>
          <a:off x="3667125" y="4581525"/>
          <a:ext cx="161925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0.71975</cdr:y>
    </cdr:from>
    <cdr:to>
      <cdr:x>0.24825</cdr:x>
      <cdr:y>0.74675</cdr:y>
    </cdr:to>
    <cdr:sp>
      <cdr:nvSpPr>
        <cdr:cNvPr id="9" name="Isosceles Triangle 19"/>
        <cdr:cNvSpPr>
          <a:spLocks/>
        </cdr:cNvSpPr>
      </cdr:nvSpPr>
      <cdr:spPr>
        <a:xfrm>
          <a:off x="2009775" y="4591050"/>
          <a:ext cx="161925" cy="1714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0.1375</cdr:x>
      <cdr:y>0.17625</cdr:y>
    </cdr:from>
    <cdr:to>
      <cdr:x>0.6985</cdr:x>
      <cdr:y>0.28275</cdr:y>
    </cdr:to>
    <cdr:grpSp>
      <cdr:nvGrpSpPr>
        <cdr:cNvPr id="10" name="Group 60"/>
        <cdr:cNvGrpSpPr>
          <a:grpSpLocks/>
        </cdr:cNvGrpSpPr>
      </cdr:nvGrpSpPr>
      <cdr:grpSpPr>
        <a:xfrm>
          <a:off x="1200150" y="1123950"/>
          <a:ext cx="4914900" cy="676275"/>
          <a:chOff x="1175008" y="1398251"/>
          <a:chExt cx="4875701" cy="672196"/>
        </a:xfrm>
        <a:solidFill>
          <a:srgbClr val="FFFFFF"/>
        </a:solidFill>
      </cdr:grpSpPr>
      <cdr:sp>
        <cdr:nvSpPr>
          <cdr:cNvPr id="11" name="TextBox 20"/>
          <cdr:cNvSpPr txBox="1">
            <a:spLocks noChangeArrowheads="1"/>
          </cdr:cNvSpPr>
        </cdr:nvSpPr>
        <cdr:spPr>
          <a:xfrm>
            <a:off x="1175008" y="1398251"/>
            <a:ext cx="1350569" cy="6721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Jimmy 
</a:t>
            </a: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Carter</a:t>
            </a:r>
          </a:p>
        </cdr:txBody>
      </cdr:sp>
      <cdr:sp>
        <cdr:nvSpPr>
          <cdr:cNvPr id="12" name="TextBox 21"/>
          <cdr:cNvSpPr txBox="1">
            <a:spLocks noChangeArrowheads="1"/>
          </cdr:cNvSpPr>
        </cdr:nvSpPr>
        <cdr:spPr>
          <a:xfrm>
            <a:off x="2098953" y="1400268"/>
            <a:ext cx="1350569" cy="5318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Ronald 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Reagan</a:t>
            </a:r>
          </a:p>
        </cdr:txBody>
      </cdr:sp>
      <cdr:sp>
        <cdr:nvSpPr>
          <cdr:cNvPr id="13" name="TextBox 22"/>
          <cdr:cNvSpPr txBox="1">
            <a:spLocks noChangeArrowheads="1"/>
          </cdr:cNvSpPr>
        </cdr:nvSpPr>
        <cdr:spPr>
          <a:xfrm>
            <a:off x="3415393" y="1421274"/>
            <a:ext cx="1350569" cy="53994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George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H.W.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Bush</a:t>
            </a:r>
          </a:p>
        </cdr:txBody>
      </cdr:sp>
      <cdr:sp>
        <cdr:nvSpPr>
          <cdr:cNvPr id="14" name="TextBox 23"/>
          <cdr:cNvSpPr txBox="1">
            <a:spLocks noChangeArrowheads="1"/>
          </cdr:cNvSpPr>
        </cdr:nvSpPr>
        <cdr:spPr>
          <a:xfrm>
            <a:off x="4700140" y="1418753"/>
            <a:ext cx="1350569" cy="5189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Bill 
</a:t>
            </a: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Clinton</a:t>
            </a:r>
          </a:p>
        </cdr:txBody>
      </cdr:sp>
    </cdr:grpSp>
  </cdr:relSizeAnchor>
  <cdr:relSizeAnchor xmlns:cdr="http://schemas.openxmlformats.org/drawingml/2006/chartDrawing">
    <cdr:from>
      <cdr:x>0.7145</cdr:x>
      <cdr:y>0.1755</cdr:y>
    </cdr:from>
    <cdr:to>
      <cdr:x>0.89225</cdr:x>
      <cdr:y>0.2605</cdr:y>
    </cdr:to>
    <cdr:sp>
      <cdr:nvSpPr>
        <cdr:cNvPr id="15" name="TextBox 24"/>
        <cdr:cNvSpPr txBox="1">
          <a:spLocks noChangeArrowheads="1"/>
        </cdr:cNvSpPr>
      </cdr:nvSpPr>
      <cdr:spPr>
        <a:xfrm>
          <a:off x="6257925" y="1114425"/>
          <a:ext cx="15621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George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W.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Bush</a:t>
          </a:r>
        </a:p>
      </cdr:txBody>
    </cdr:sp>
  </cdr:relSizeAnchor>
  <cdr:relSizeAnchor xmlns:cdr="http://schemas.openxmlformats.org/drawingml/2006/chartDrawing">
    <cdr:from>
      <cdr:x>0.8855</cdr:x>
      <cdr:y>0.081</cdr:y>
    </cdr:from>
    <cdr:to>
      <cdr:x>0.9915</cdr:x>
      <cdr:y>0.16975</cdr:y>
    </cdr:to>
    <cdr:sp>
      <cdr:nvSpPr>
        <cdr:cNvPr id="16" name="TextBox 25"/>
        <cdr:cNvSpPr txBox="1">
          <a:spLocks noChangeArrowheads="1"/>
        </cdr:cNvSpPr>
      </cdr:nvSpPr>
      <cdr:spPr>
        <a:xfrm>
          <a:off x="7753350" y="514350"/>
          <a:ext cx="9334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Barack 
</a:t>
          </a: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Obama</a:t>
          </a:r>
        </a:p>
      </cdr:txBody>
    </cdr:sp>
  </cdr:relSizeAnchor>
  <cdr:relSizeAnchor xmlns:cdr="http://schemas.openxmlformats.org/drawingml/2006/chartDrawing">
    <cdr:from>
      <cdr:x>0.28475</cdr:x>
      <cdr:y>0.02475</cdr:y>
    </cdr:from>
    <cdr:to>
      <cdr:x>0.3895</cdr:x>
      <cdr:y>0.1705</cdr:y>
    </cdr:to>
    <cdr:sp>
      <cdr:nvSpPr>
        <cdr:cNvPr id="17" name="TextBox 26"/>
        <cdr:cNvSpPr txBox="1">
          <a:spLocks noChangeArrowheads="1"/>
        </cdr:cNvSpPr>
      </cdr:nvSpPr>
      <cdr:spPr>
        <a:xfrm>
          <a:off x="2486025" y="152400"/>
          <a:ext cx="9144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Federal Outlays Per Capita</a:t>
          </a:r>
        </a:p>
      </cdr:txBody>
    </cdr:sp>
  </cdr:relSizeAnchor>
  <cdr:relSizeAnchor xmlns:cdr="http://schemas.openxmlformats.org/drawingml/2006/chartDrawing">
    <cdr:from>
      <cdr:x>0.11375</cdr:x>
      <cdr:y>0.35225</cdr:y>
    </cdr:from>
    <cdr:to>
      <cdr:x>0.1255</cdr:x>
      <cdr:y>0.35225</cdr:y>
    </cdr:to>
    <cdr:sp>
      <cdr:nvSpPr>
        <cdr:cNvPr id="18" name="Straight Connector 30"/>
        <cdr:cNvSpPr>
          <a:spLocks/>
        </cdr:cNvSpPr>
      </cdr:nvSpPr>
      <cdr:spPr>
        <a:xfrm>
          <a:off x="990600" y="2247900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0.15425</cdr:y>
    </cdr:from>
    <cdr:to>
      <cdr:x>0.1255</cdr:x>
      <cdr:y>0.15425</cdr:y>
    </cdr:to>
    <cdr:sp>
      <cdr:nvSpPr>
        <cdr:cNvPr id="19" name="Straight Connector 31"/>
        <cdr:cNvSpPr>
          <a:spLocks/>
        </cdr:cNvSpPr>
      </cdr:nvSpPr>
      <cdr:spPr>
        <a:xfrm>
          <a:off x="990600" y="98107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0.378</cdr:y>
    </cdr:from>
    <cdr:to>
      <cdr:x>0.2365</cdr:x>
      <cdr:y>0.40225</cdr:y>
    </cdr:to>
    <cdr:sp>
      <cdr:nvSpPr>
        <cdr:cNvPr id="20" name="Isosceles Triangle 32"/>
        <cdr:cNvSpPr>
          <a:spLocks/>
        </cdr:cNvSpPr>
      </cdr:nvSpPr>
      <cdr:spPr>
        <a:xfrm rot="10800000">
          <a:off x="1895475" y="2409825"/>
          <a:ext cx="171450" cy="1524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0.123</cdr:x>
      <cdr:y>0.39475</cdr:y>
    </cdr:from>
    <cdr:to>
      <cdr:x>0.14175</cdr:x>
      <cdr:y>0.419</cdr:y>
    </cdr:to>
    <cdr:sp>
      <cdr:nvSpPr>
        <cdr:cNvPr id="21" name="Isosceles Triangle 33"/>
        <cdr:cNvSpPr>
          <a:spLocks/>
        </cdr:cNvSpPr>
      </cdr:nvSpPr>
      <cdr:spPr>
        <a:xfrm rot="10800000">
          <a:off x="1076325" y="2514600"/>
          <a:ext cx="161925" cy="1524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0.498</cdr:x>
      <cdr:y>0.3105</cdr:y>
    </cdr:from>
    <cdr:to>
      <cdr:x>0.5175</cdr:x>
      <cdr:y>0.335</cdr:y>
    </cdr:to>
    <cdr:sp>
      <cdr:nvSpPr>
        <cdr:cNvPr id="22" name="Isosceles Triangle 35"/>
        <cdr:cNvSpPr>
          <a:spLocks/>
        </cdr:cNvSpPr>
      </cdr:nvSpPr>
      <cdr:spPr>
        <a:xfrm rot="10800000">
          <a:off x="4362450" y="1981200"/>
          <a:ext cx="171450" cy="1524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0.32275</cdr:y>
    </cdr:from>
    <cdr:to>
      <cdr:x>0.70775</cdr:x>
      <cdr:y>0.347</cdr:y>
    </cdr:to>
    <cdr:sp>
      <cdr:nvSpPr>
        <cdr:cNvPr id="23" name="Isosceles Triangle 36"/>
        <cdr:cNvSpPr>
          <a:spLocks/>
        </cdr:cNvSpPr>
      </cdr:nvSpPr>
      <cdr:spPr>
        <a:xfrm rot="10800000">
          <a:off x="6038850" y="2057400"/>
          <a:ext cx="152400" cy="1524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0.87625</cdr:x>
      <cdr:y>0.13325</cdr:y>
    </cdr:from>
    <cdr:to>
      <cdr:x>0.89475</cdr:x>
      <cdr:y>0.1575</cdr:y>
    </cdr:to>
    <cdr:sp>
      <cdr:nvSpPr>
        <cdr:cNvPr id="24" name="Isosceles Triangle 37"/>
        <cdr:cNvSpPr>
          <a:spLocks/>
        </cdr:cNvSpPr>
      </cdr:nvSpPr>
      <cdr:spPr>
        <a:xfrm rot="10800000">
          <a:off x="7677150" y="847725"/>
          <a:ext cx="161925" cy="1524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0.921</cdr:x>
      <cdr:y>0.781</cdr:y>
    </cdr:from>
    <cdr:to>
      <cdr:x>0.98875</cdr:x>
      <cdr:y>0.85675</cdr:y>
    </cdr:to>
    <cdr:sp>
      <cdr:nvSpPr>
        <cdr:cNvPr id="25" name="TextBox 13"/>
        <cdr:cNvSpPr txBox="1">
          <a:spLocks noChangeArrowheads="1"/>
        </cdr:cNvSpPr>
      </cdr:nvSpPr>
      <cdr:spPr>
        <a:xfrm rot="19047561">
          <a:off x="8067675" y="4981575"/>
          <a:ext cx="5905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2012</a:t>
          </a:r>
        </a:p>
      </cdr:txBody>
    </cdr:sp>
  </cdr:relSizeAnchor>
  <cdr:relSizeAnchor xmlns:cdr="http://schemas.openxmlformats.org/drawingml/2006/chartDrawing">
    <cdr:from>
      <cdr:x>0.004</cdr:x>
      <cdr:y>0.126</cdr:y>
    </cdr:from>
    <cdr:to>
      <cdr:x>0.11025</cdr:x>
      <cdr:y>0.27075</cdr:y>
    </cdr:to>
    <cdr:sp>
      <cdr:nvSpPr>
        <cdr:cNvPr id="26" name="TextBox 2"/>
        <cdr:cNvSpPr txBox="1">
          <a:spLocks noChangeArrowheads="1"/>
        </cdr:cNvSpPr>
      </cdr:nvSpPr>
      <cdr:spPr>
        <a:xfrm>
          <a:off x="28575" y="80010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$</a:t>
          </a:r>
        </a:p>
      </cdr:txBody>
    </cdr:sp>
  </cdr:relSizeAnchor>
  <cdr:relSizeAnchor xmlns:cdr="http://schemas.openxmlformats.org/drawingml/2006/chartDrawing">
    <cdr:from>
      <cdr:x>0.11325</cdr:x>
      <cdr:y>0.25275</cdr:y>
    </cdr:from>
    <cdr:to>
      <cdr:x>0.1255</cdr:x>
      <cdr:y>0.25275</cdr:y>
    </cdr:to>
    <cdr:sp>
      <cdr:nvSpPr>
        <cdr:cNvPr id="27" name="Straight Connector 49"/>
        <cdr:cNvSpPr>
          <a:spLocks/>
        </cdr:cNvSpPr>
      </cdr:nvSpPr>
      <cdr:spPr>
        <a:xfrm>
          <a:off x="990600" y="160972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0.64775</cdr:y>
    </cdr:from>
    <cdr:to>
      <cdr:x>0.12475</cdr:x>
      <cdr:y>0.64775</cdr:y>
    </cdr:to>
    <cdr:sp>
      <cdr:nvSpPr>
        <cdr:cNvPr id="28" name="Straight Connector 51"/>
        <cdr:cNvSpPr>
          <a:spLocks/>
        </cdr:cNvSpPr>
      </cdr:nvSpPr>
      <cdr:spPr>
        <a:xfrm>
          <a:off x="981075" y="4124325"/>
          <a:ext cx="114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</cdr:x>
      <cdr:y>0.45</cdr:y>
    </cdr:from>
    <cdr:to>
      <cdr:x>0.1255</cdr:x>
      <cdr:y>0.45</cdr:y>
    </cdr:to>
    <cdr:sp>
      <cdr:nvSpPr>
        <cdr:cNvPr id="29" name="Straight Connector 52"/>
        <cdr:cNvSpPr>
          <a:spLocks/>
        </cdr:cNvSpPr>
      </cdr:nvSpPr>
      <cdr:spPr>
        <a:xfrm>
          <a:off x="981075" y="2867025"/>
          <a:ext cx="114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0.481</cdr:x>
      <cdr:y>0.8395</cdr:y>
    </cdr:from>
    <cdr:to>
      <cdr:x>0.58675</cdr:x>
      <cdr:y>0.891</cdr:y>
    </cdr:to>
    <cdr:sp>
      <cdr:nvSpPr>
        <cdr:cNvPr id="30" name="TextBox 1"/>
        <cdr:cNvSpPr txBox="1">
          <a:spLocks noChangeArrowheads="1"/>
        </cdr:cNvSpPr>
      </cdr:nvSpPr>
      <cdr:spPr>
        <a:xfrm>
          <a:off x="4210050" y="5353050"/>
          <a:ext cx="923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Fiscal Year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rachmat\Downloads\real-federal-spending-history-data-for-web-orig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rachmat\Downloads\outlays-per-capita-chart-data-for-web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 Federal Spending"/>
      <sheetName val="Chart7"/>
      <sheetName val="Chart6"/>
      <sheetName val="Data Calculations"/>
      <sheetName val="Chart2"/>
      <sheetName val="Chart1"/>
      <sheetName val="Chart3"/>
      <sheetName val="Chart4"/>
      <sheetName val="OMB Historical 1.3 Table"/>
      <sheetName val="2010$_CF_1774-est. 2022"/>
    </sheetNames>
    <sheetDataSet>
      <sheetData sheetId="3">
        <row r="41">
          <cell r="P41" t="str">
            <v>1977</v>
          </cell>
        </row>
        <row r="42">
          <cell r="P42" t="str">
            <v>1978</v>
          </cell>
        </row>
        <row r="43">
          <cell r="P43" t="str">
            <v>1979</v>
          </cell>
        </row>
        <row r="44">
          <cell r="P44" t="str">
            <v>1980</v>
          </cell>
        </row>
        <row r="45">
          <cell r="P45" t="str">
            <v>1981</v>
          </cell>
        </row>
        <row r="46">
          <cell r="P46" t="str">
            <v>1982</v>
          </cell>
        </row>
        <row r="47">
          <cell r="P47" t="str">
            <v>1983</v>
          </cell>
        </row>
        <row r="48">
          <cell r="P48" t="str">
            <v>1984</v>
          </cell>
        </row>
        <row r="49">
          <cell r="P49" t="str">
            <v>1985</v>
          </cell>
        </row>
        <row r="50">
          <cell r="P50" t="str">
            <v>1986</v>
          </cell>
        </row>
        <row r="51">
          <cell r="P51" t="str">
            <v>1987</v>
          </cell>
        </row>
        <row r="52">
          <cell r="P52" t="str">
            <v>1988</v>
          </cell>
        </row>
        <row r="53">
          <cell r="P53" t="str">
            <v>1989</v>
          </cell>
        </row>
        <row r="54">
          <cell r="P54" t="str">
            <v>1990</v>
          </cell>
        </row>
        <row r="55">
          <cell r="P55" t="str">
            <v>1991</v>
          </cell>
        </row>
        <row r="56">
          <cell r="P56" t="str">
            <v>1992</v>
          </cell>
        </row>
        <row r="57">
          <cell r="P57" t="str">
            <v>1993</v>
          </cell>
        </row>
        <row r="58">
          <cell r="P58" t="str">
            <v>1994</v>
          </cell>
        </row>
        <row r="59">
          <cell r="P59" t="str">
            <v>1995</v>
          </cell>
        </row>
        <row r="60">
          <cell r="P60" t="str">
            <v>1996</v>
          </cell>
        </row>
        <row r="61">
          <cell r="P61" t="str">
            <v>1997</v>
          </cell>
        </row>
        <row r="62">
          <cell r="P62" t="str">
            <v>1998</v>
          </cell>
        </row>
        <row r="63">
          <cell r="P63" t="str">
            <v>1999</v>
          </cell>
        </row>
        <row r="64">
          <cell r="P64" t="str">
            <v>2000</v>
          </cell>
        </row>
        <row r="65">
          <cell r="P65" t="str">
            <v>2001</v>
          </cell>
        </row>
        <row r="66">
          <cell r="P66" t="str">
            <v>2002</v>
          </cell>
        </row>
        <row r="67">
          <cell r="P67" t="str">
            <v>2003</v>
          </cell>
        </row>
        <row r="68">
          <cell r="P68" t="str">
            <v>2004</v>
          </cell>
        </row>
        <row r="69">
          <cell r="P69" t="str">
            <v>2005</v>
          </cell>
        </row>
        <row r="70">
          <cell r="P70" t="str">
            <v>2006</v>
          </cell>
        </row>
        <row r="71">
          <cell r="P71" t="str">
            <v>2007</v>
          </cell>
        </row>
        <row r="72">
          <cell r="P72" t="str">
            <v>2008</v>
          </cell>
        </row>
        <row r="73">
          <cell r="P73" t="str">
            <v>2009</v>
          </cell>
        </row>
        <row r="74">
          <cell r="P74" t="str">
            <v>2010</v>
          </cell>
        </row>
        <row r="75">
          <cell r="P75" t="str">
            <v>2011</v>
          </cell>
        </row>
        <row r="76">
          <cell r="P76" t="str">
            <v>2012 (p)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- Per Capita Outlays"/>
      <sheetName val="S.1. Real Chart"/>
      <sheetName val="S.2. Nominal Chart"/>
      <sheetName val="S.3. PGDP Chart"/>
      <sheetName val="S4. GDP Chart"/>
      <sheetName val="GDP Data - Hist Tables 1.2"/>
      <sheetName val="OMB Historical 1.3 Table"/>
      <sheetName val="OSU CPI Conversion Factors"/>
    </sheetNames>
    <sheetDataSet>
      <sheetData sheetId="5">
        <row r="52">
          <cell r="B52">
            <v>1973.5</v>
          </cell>
        </row>
        <row r="53">
          <cell r="B53">
            <v>2217.5</v>
          </cell>
        </row>
        <row r="54">
          <cell r="B54">
            <v>2501.4</v>
          </cell>
        </row>
        <row r="55">
          <cell r="B55">
            <v>2724.2</v>
          </cell>
        </row>
        <row r="56">
          <cell r="B56">
            <v>3057</v>
          </cell>
        </row>
        <row r="57">
          <cell r="B57">
            <v>3223.7</v>
          </cell>
        </row>
        <row r="58">
          <cell r="B58">
            <v>3440.7</v>
          </cell>
        </row>
        <row r="59">
          <cell r="B59">
            <v>3844.4</v>
          </cell>
        </row>
        <row r="60">
          <cell r="B60">
            <v>4146.3</v>
          </cell>
        </row>
        <row r="61">
          <cell r="B61">
            <v>4403.9</v>
          </cell>
        </row>
        <row r="62">
          <cell r="B62">
            <v>4651.4</v>
          </cell>
        </row>
        <row r="63">
          <cell r="B63">
            <v>5008.5</v>
          </cell>
        </row>
        <row r="64">
          <cell r="B64">
            <v>5399.5</v>
          </cell>
        </row>
        <row r="65">
          <cell r="B65">
            <v>5734.5</v>
          </cell>
        </row>
        <row r="66">
          <cell r="B66">
            <v>5930.5</v>
          </cell>
        </row>
        <row r="67">
          <cell r="B67">
            <v>6242</v>
          </cell>
        </row>
        <row r="68">
          <cell r="B68">
            <v>6587.3</v>
          </cell>
        </row>
        <row r="69">
          <cell r="B69">
            <v>6976.6</v>
          </cell>
        </row>
        <row r="70">
          <cell r="B70">
            <v>7341.1</v>
          </cell>
        </row>
        <row r="71">
          <cell r="B71">
            <v>7718.3</v>
          </cell>
        </row>
        <row r="72">
          <cell r="B72">
            <v>8211.7</v>
          </cell>
        </row>
        <row r="73">
          <cell r="B73">
            <v>8663</v>
          </cell>
        </row>
        <row r="74">
          <cell r="B74">
            <v>9208.4</v>
          </cell>
        </row>
        <row r="75">
          <cell r="B75">
            <v>9821</v>
          </cell>
        </row>
        <row r="76">
          <cell r="B76">
            <v>10225.3</v>
          </cell>
        </row>
        <row r="77">
          <cell r="B77">
            <v>10543.9</v>
          </cell>
        </row>
        <row r="78">
          <cell r="B78">
            <v>10980.2</v>
          </cell>
        </row>
        <row r="79">
          <cell r="B79">
            <v>11676</v>
          </cell>
        </row>
        <row r="80">
          <cell r="B80">
            <v>12428.6</v>
          </cell>
        </row>
        <row r="81">
          <cell r="B81">
            <v>13206.5</v>
          </cell>
        </row>
        <row r="82">
          <cell r="B82">
            <v>13861.4</v>
          </cell>
        </row>
        <row r="83">
          <cell r="B83">
            <v>14334.4</v>
          </cell>
        </row>
        <row r="84">
          <cell r="B84">
            <v>13937.5</v>
          </cell>
        </row>
        <row r="85">
          <cell r="B85">
            <v>14359.7</v>
          </cell>
        </row>
        <row r="86">
          <cell r="B86">
            <v>14958.6</v>
          </cell>
        </row>
        <row r="87">
          <cell r="B87">
            <v>15601.5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regonstate.edu/cla/polisci/individual-year-conversion-factor-tables" TargetMode="External" /><Relationship Id="rId2" Type="http://schemas.openxmlformats.org/officeDocument/2006/relationships/hyperlink" Target="http://www.census.gov/popest/data/historical/index.html" TargetMode="External" /><Relationship Id="rId3" Type="http://schemas.openxmlformats.org/officeDocument/2006/relationships/hyperlink" Target="http://www.whitehouse.gov/omb/budget/Historical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regonstate.edu/cla/polisci/individual-year-conversion-factor-tables" TargetMode="External" /><Relationship Id="rId2" Type="http://schemas.openxmlformats.org/officeDocument/2006/relationships/hyperlink" Target="http://www.census.gov/popest/data/historical/index.html" TargetMode="External" /><Relationship Id="rId3" Type="http://schemas.openxmlformats.org/officeDocument/2006/relationships/hyperlink" Target="http://www.whitehouse.gov/omb/budget/Historicals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83"/>
  <sheetViews>
    <sheetView zoomScale="80" zoomScaleNormal="80" zoomScalePageLayoutView="0" workbookViewId="0" topLeftCell="A1">
      <selection activeCell="C44" sqref="C44"/>
    </sheetView>
  </sheetViews>
  <sheetFormatPr defaultColWidth="9.140625" defaultRowHeight="15"/>
  <cols>
    <col min="2" max="2" width="12.140625" style="0" bestFit="1" customWidth="1"/>
    <col min="3" max="3" width="11.28125" style="0" customWidth="1"/>
    <col min="4" max="4" width="12.421875" style="0" customWidth="1"/>
    <col min="5" max="5" width="12.28125" style="0" customWidth="1"/>
    <col min="6" max="8" width="13.57421875" style="0" customWidth="1"/>
    <col min="9" max="9" width="22.140625" style="0" bestFit="1" customWidth="1"/>
    <col min="10" max="10" width="13.57421875" style="0" customWidth="1"/>
    <col min="11" max="11" width="14.00390625" style="0" customWidth="1"/>
    <col min="12" max="12" width="22.140625" style="0" bestFit="1" customWidth="1"/>
    <col min="13" max="13" width="14.00390625" style="0" customWidth="1"/>
    <col min="14" max="14" width="15.57421875" style="0" bestFit="1" customWidth="1"/>
    <col min="15" max="15" width="13.7109375" style="0" bestFit="1" customWidth="1"/>
    <col min="16" max="16" width="12.28125" style="0" bestFit="1" customWidth="1"/>
    <col min="17" max="17" width="16.28125" style="0" bestFit="1" customWidth="1"/>
    <col min="18" max="18" width="16.28125" style="0" customWidth="1"/>
    <col min="19" max="19" width="13.421875" style="0" bestFit="1" customWidth="1"/>
    <col min="20" max="20" width="26.421875" style="0" bestFit="1" customWidth="1"/>
    <col min="21" max="21" width="12.00390625" style="0" bestFit="1" customWidth="1"/>
    <col min="22" max="22" width="12.8515625" style="0" customWidth="1"/>
    <col min="23" max="23" width="7.28125" style="0" customWidth="1"/>
    <col min="24" max="24" width="18.421875" style="0" customWidth="1"/>
    <col min="25" max="25" width="14.140625" style="0" customWidth="1"/>
    <col min="26" max="26" width="15.00390625" style="0" customWidth="1"/>
  </cols>
  <sheetData>
    <row r="1" spans="2:19" ht="15">
      <c r="B1" s="133" t="s">
        <v>77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36"/>
      <c r="R1" s="36"/>
      <c r="S1" s="36"/>
    </row>
    <row r="2" spans="2:17" ht="60">
      <c r="B2" s="131" t="s">
        <v>0</v>
      </c>
      <c r="C2" s="81" t="s">
        <v>76</v>
      </c>
      <c r="D2" s="7" t="s">
        <v>1</v>
      </c>
      <c r="E2" s="8" t="s">
        <v>2</v>
      </c>
      <c r="F2" s="82" t="s">
        <v>78</v>
      </c>
      <c r="G2" s="82" t="s">
        <v>104</v>
      </c>
      <c r="H2" s="67" t="s">
        <v>108</v>
      </c>
      <c r="I2" s="67" t="s">
        <v>109</v>
      </c>
      <c r="J2" s="67" t="s">
        <v>108</v>
      </c>
      <c r="K2" s="66" t="s">
        <v>110</v>
      </c>
      <c r="L2" s="66" t="s">
        <v>111</v>
      </c>
      <c r="M2" s="66" t="s">
        <v>110</v>
      </c>
      <c r="N2" s="83" t="s">
        <v>100</v>
      </c>
      <c r="O2" s="37" t="s">
        <v>105</v>
      </c>
      <c r="P2" s="37" t="s">
        <v>101</v>
      </c>
      <c r="Q2" s="75" t="s">
        <v>92</v>
      </c>
    </row>
    <row r="3" spans="2:17" ht="15">
      <c r="B3" s="132"/>
      <c r="C3" s="84" t="s">
        <v>3</v>
      </c>
      <c r="D3" s="85" t="s">
        <v>3</v>
      </c>
      <c r="E3" s="85" t="s">
        <v>3</v>
      </c>
      <c r="F3" s="86" t="s">
        <v>79</v>
      </c>
      <c r="G3" s="86" t="s">
        <v>79</v>
      </c>
      <c r="H3" s="87" t="s">
        <v>98</v>
      </c>
      <c r="I3" s="87" t="s">
        <v>103</v>
      </c>
      <c r="J3" s="87" t="s">
        <v>99</v>
      </c>
      <c r="K3" s="88" t="s">
        <v>98</v>
      </c>
      <c r="L3" s="88" t="s">
        <v>103</v>
      </c>
      <c r="M3" s="88" t="s">
        <v>99</v>
      </c>
      <c r="N3" s="89"/>
      <c r="O3" s="89"/>
      <c r="P3" s="89"/>
      <c r="Q3" s="89"/>
    </row>
    <row r="4" spans="2:18" ht="30.75" thickBot="1">
      <c r="B4" s="78" t="s">
        <v>41</v>
      </c>
      <c r="C4" s="90">
        <v>409.2</v>
      </c>
      <c r="D4" s="90">
        <v>1213.6</v>
      </c>
      <c r="E4" s="90">
        <v>20.7</v>
      </c>
      <c r="F4" s="91">
        <v>0.278</v>
      </c>
      <c r="G4" s="92">
        <v>0.264</v>
      </c>
      <c r="H4" s="93">
        <f>C4/G4</f>
        <v>1549.9999999999998</v>
      </c>
      <c r="I4" s="72">
        <f>H4*1000000000</f>
        <v>1549999999999.9998</v>
      </c>
      <c r="J4" s="94">
        <f>H4/1000</f>
        <v>1.5499999999999998</v>
      </c>
      <c r="K4" s="95">
        <f>C4/F4</f>
        <v>1471.9424460431653</v>
      </c>
      <c r="L4" s="50">
        <f>K4*1000000000</f>
        <v>1471942446043.1653</v>
      </c>
      <c r="M4" s="96">
        <f>K4/1000</f>
        <v>1.4719424460431654</v>
      </c>
      <c r="N4" s="69">
        <v>220239425</v>
      </c>
      <c r="O4" s="69">
        <f aca="true" t="shared" si="0" ref="O4:O39">I4/N4</f>
        <v>7037.795344770809</v>
      </c>
      <c r="P4" s="76">
        <f aca="true" t="shared" si="1" ref="P4:P39">L4/N4</f>
        <v>6683.373996472998</v>
      </c>
      <c r="Q4" s="97" t="s">
        <v>85</v>
      </c>
      <c r="R4" s="78" t="s">
        <v>41</v>
      </c>
    </row>
    <row r="5" spans="2:18" ht="15">
      <c r="B5" s="79" t="s">
        <v>42</v>
      </c>
      <c r="C5" s="98">
        <v>458.7</v>
      </c>
      <c r="D5" s="98">
        <v>1278.2</v>
      </c>
      <c r="E5" s="98">
        <v>20.7</v>
      </c>
      <c r="F5" s="99">
        <v>0.299</v>
      </c>
      <c r="G5" s="100">
        <v>0.284</v>
      </c>
      <c r="H5" s="101">
        <f aca="true" t="shared" si="2" ref="H5:H39">C5/G5</f>
        <v>1615.1408450704225</v>
      </c>
      <c r="I5" s="102">
        <f aca="true" t="shared" si="3" ref="I5:I39">H5*1000000000</f>
        <v>1615140845070.4226</v>
      </c>
      <c r="J5" s="103">
        <f aca="true" t="shared" si="4" ref="J5:J39">H5/1000</f>
        <v>1.6151408450704225</v>
      </c>
      <c r="K5" s="104">
        <f aca="true" t="shared" si="5" ref="K5:K31">C5/F5</f>
        <v>1534.113712374582</v>
      </c>
      <c r="L5" s="48">
        <f aca="true" t="shared" si="6" ref="L5:L31">K5*1000000000</f>
        <v>1534113712374.582</v>
      </c>
      <c r="M5" s="105">
        <f aca="true" t="shared" si="7" ref="M5:M31">K5/1000</f>
        <v>1.534113712374582</v>
      </c>
      <c r="N5" s="38">
        <v>222584545</v>
      </c>
      <c r="O5" s="38">
        <f t="shared" si="0"/>
        <v>7256.302745864151</v>
      </c>
      <c r="P5" s="77">
        <f t="shared" si="1"/>
        <v>6892.274180018123</v>
      </c>
      <c r="Q5" s="118" t="s">
        <v>107</v>
      </c>
      <c r="R5" s="79" t="s">
        <v>42</v>
      </c>
    </row>
    <row r="6" spans="2:18" ht="15">
      <c r="B6" s="79" t="s">
        <v>43</v>
      </c>
      <c r="C6" s="106">
        <v>504</v>
      </c>
      <c r="D6" s="106">
        <v>1291.1</v>
      </c>
      <c r="E6" s="106">
        <v>20.1</v>
      </c>
      <c r="F6" s="107">
        <v>0.333</v>
      </c>
      <c r="G6" s="108">
        <v>0.317</v>
      </c>
      <c r="H6" s="109">
        <f t="shared" si="2"/>
        <v>1589.9053627760252</v>
      </c>
      <c r="I6" s="57">
        <f t="shared" si="3"/>
        <v>1589905362776.0251</v>
      </c>
      <c r="J6" s="110">
        <f t="shared" si="4"/>
        <v>1.5899053627760251</v>
      </c>
      <c r="K6" s="111">
        <f t="shared" si="5"/>
        <v>1513.5135135135135</v>
      </c>
      <c r="L6" s="47">
        <f t="shared" si="6"/>
        <v>1513513513513.5134</v>
      </c>
      <c r="M6" s="112">
        <f t="shared" si="7"/>
        <v>1.5135135135135136</v>
      </c>
      <c r="N6" s="39">
        <v>225055487</v>
      </c>
      <c r="O6" s="38">
        <f t="shared" si="0"/>
        <v>7064.503887328129</v>
      </c>
      <c r="P6" s="56">
        <f t="shared" si="1"/>
        <v>6725.068265114164</v>
      </c>
      <c r="Q6" s="119"/>
      <c r="R6" s="79" t="s">
        <v>43</v>
      </c>
    </row>
    <row r="7" spans="2:18" ht="15">
      <c r="B7" s="79" t="s">
        <v>44</v>
      </c>
      <c r="C7" s="106">
        <v>590.9</v>
      </c>
      <c r="D7" s="106">
        <v>1368.2</v>
      </c>
      <c r="E7" s="106">
        <v>21.7</v>
      </c>
      <c r="F7" s="107">
        <v>0.378</v>
      </c>
      <c r="G7" s="108">
        <v>0.359</v>
      </c>
      <c r="H7" s="109">
        <f t="shared" si="2"/>
        <v>1645.9610027855153</v>
      </c>
      <c r="I7" s="57">
        <f t="shared" si="3"/>
        <v>1645961002785.5154</v>
      </c>
      <c r="J7" s="110">
        <f t="shared" si="4"/>
        <v>1.6459610027855154</v>
      </c>
      <c r="K7" s="111">
        <f t="shared" si="5"/>
        <v>1563.227513227513</v>
      </c>
      <c r="L7" s="47">
        <f t="shared" si="6"/>
        <v>1563227513227.5132</v>
      </c>
      <c r="M7" s="112">
        <f t="shared" si="7"/>
        <v>1.563227513227513</v>
      </c>
      <c r="N7" s="39">
        <v>227726000</v>
      </c>
      <c r="O7" s="38">
        <f t="shared" si="0"/>
        <v>7227.813261487557</v>
      </c>
      <c r="P7" s="56">
        <f t="shared" si="1"/>
        <v>6864.510478502732</v>
      </c>
      <c r="Q7" s="119"/>
      <c r="R7" s="79" t="s">
        <v>44</v>
      </c>
    </row>
    <row r="8" spans="2:18" ht="15.75" thickBot="1">
      <c r="B8" s="80" t="s">
        <v>45</v>
      </c>
      <c r="C8" s="90">
        <v>678.2</v>
      </c>
      <c r="D8" s="90">
        <v>1416</v>
      </c>
      <c r="E8" s="90">
        <v>22.2</v>
      </c>
      <c r="F8" s="91">
        <v>0.417</v>
      </c>
      <c r="G8" s="92">
        <v>0.396</v>
      </c>
      <c r="H8" s="93">
        <f t="shared" si="2"/>
        <v>1712.6262626262626</v>
      </c>
      <c r="I8" s="72">
        <f t="shared" si="3"/>
        <v>1712626262626.2627</v>
      </c>
      <c r="J8" s="94">
        <f t="shared" si="4"/>
        <v>1.7126262626262625</v>
      </c>
      <c r="K8" s="95">
        <f t="shared" si="5"/>
        <v>1626.3788968824942</v>
      </c>
      <c r="L8" s="50">
        <f t="shared" si="6"/>
        <v>1626378896882.4941</v>
      </c>
      <c r="M8" s="96">
        <f t="shared" si="7"/>
        <v>1.6263788968824942</v>
      </c>
      <c r="N8" s="69">
        <v>229966000</v>
      </c>
      <c r="O8" s="70">
        <f t="shared" si="0"/>
        <v>7447.302047373362</v>
      </c>
      <c r="P8" s="76">
        <f t="shared" si="1"/>
        <v>7072.258059376143</v>
      </c>
      <c r="Q8" s="120"/>
      <c r="R8" s="80" t="s">
        <v>45</v>
      </c>
    </row>
    <row r="9" spans="2:18" ht="15">
      <c r="B9" s="78" t="s">
        <v>46</v>
      </c>
      <c r="C9" s="98">
        <v>745.7</v>
      </c>
      <c r="D9" s="98">
        <v>1451.7</v>
      </c>
      <c r="E9" s="98">
        <v>23.1</v>
      </c>
      <c r="F9" s="99">
        <v>0.443</v>
      </c>
      <c r="G9" s="100">
        <v>0.421</v>
      </c>
      <c r="H9" s="101">
        <f t="shared" si="2"/>
        <v>1771.2589073634206</v>
      </c>
      <c r="I9" s="102">
        <f t="shared" si="3"/>
        <v>1771258907363.4207</v>
      </c>
      <c r="J9" s="103">
        <f t="shared" si="4"/>
        <v>1.7712589073634206</v>
      </c>
      <c r="K9" s="104">
        <f t="shared" si="5"/>
        <v>1683.2957110609482</v>
      </c>
      <c r="L9" s="48">
        <f t="shared" si="6"/>
        <v>1683295711060.9482</v>
      </c>
      <c r="M9" s="105">
        <f t="shared" si="7"/>
        <v>1.683295711060948</v>
      </c>
      <c r="N9" s="38">
        <v>232188000</v>
      </c>
      <c r="O9" s="38">
        <f t="shared" si="0"/>
        <v>7628.554909656918</v>
      </c>
      <c r="P9" s="77">
        <f t="shared" si="1"/>
        <v>7249.710196310525</v>
      </c>
      <c r="Q9" s="121" t="s">
        <v>87</v>
      </c>
      <c r="R9" s="78" t="s">
        <v>46</v>
      </c>
    </row>
    <row r="10" spans="2:18" ht="15">
      <c r="B10" s="79" t="s">
        <v>47</v>
      </c>
      <c r="C10" s="106">
        <v>808.4</v>
      </c>
      <c r="D10" s="106">
        <v>1498.6</v>
      </c>
      <c r="E10" s="106">
        <v>23.5</v>
      </c>
      <c r="F10" s="107">
        <v>0.457</v>
      </c>
      <c r="G10" s="108">
        <v>0.434</v>
      </c>
      <c r="H10" s="109">
        <f t="shared" si="2"/>
        <v>1862.6728110599079</v>
      </c>
      <c r="I10" s="57">
        <f t="shared" si="3"/>
        <v>1862672811059.908</v>
      </c>
      <c r="J10" s="110">
        <f t="shared" si="4"/>
        <v>1.8626728110599078</v>
      </c>
      <c r="K10" s="111">
        <f t="shared" si="5"/>
        <v>1768.9277899343545</v>
      </c>
      <c r="L10" s="47">
        <f t="shared" si="6"/>
        <v>1768927789934.3545</v>
      </c>
      <c r="M10" s="112">
        <f t="shared" si="7"/>
        <v>1.7689277899343545</v>
      </c>
      <c r="N10" s="39">
        <v>234307000</v>
      </c>
      <c r="O10" s="38">
        <f t="shared" si="0"/>
        <v>7949.71046985326</v>
      </c>
      <c r="P10" s="56">
        <f t="shared" si="1"/>
        <v>7549.615632202002</v>
      </c>
      <c r="Q10" s="122"/>
      <c r="R10" s="79" t="s">
        <v>47</v>
      </c>
    </row>
    <row r="11" spans="2:18" ht="15">
      <c r="B11" s="79" t="s">
        <v>48</v>
      </c>
      <c r="C11" s="106">
        <v>851.8</v>
      </c>
      <c r="D11" s="106">
        <v>1500.4</v>
      </c>
      <c r="E11" s="106">
        <v>22.2</v>
      </c>
      <c r="F11" s="107">
        <v>0.476</v>
      </c>
      <c r="G11" s="108">
        <v>0.453</v>
      </c>
      <c r="H11" s="109">
        <f t="shared" si="2"/>
        <v>1880.353200883002</v>
      </c>
      <c r="I11" s="57">
        <f t="shared" si="3"/>
        <v>1880353200883.002</v>
      </c>
      <c r="J11" s="110">
        <f t="shared" si="4"/>
        <v>1.880353200883002</v>
      </c>
      <c r="K11" s="111">
        <f t="shared" si="5"/>
        <v>1789.4957983193276</v>
      </c>
      <c r="L11" s="47">
        <f t="shared" si="6"/>
        <v>1789495798319.3276</v>
      </c>
      <c r="M11" s="112">
        <f t="shared" si="7"/>
        <v>1.7894957983193276</v>
      </c>
      <c r="N11" s="39">
        <v>236348000</v>
      </c>
      <c r="O11" s="38">
        <f t="shared" si="0"/>
        <v>7955.86677646099</v>
      </c>
      <c r="P11" s="56">
        <f t="shared" si="1"/>
        <v>7571.444642304262</v>
      </c>
      <c r="Q11" s="122"/>
      <c r="R11" s="79" t="s">
        <v>48</v>
      </c>
    </row>
    <row r="12" spans="2:18" ht="15">
      <c r="B12" s="79" t="s">
        <v>49</v>
      </c>
      <c r="C12" s="106">
        <v>946.3</v>
      </c>
      <c r="D12" s="106">
        <v>1612.2</v>
      </c>
      <c r="E12" s="106">
        <v>22.8</v>
      </c>
      <c r="F12" s="107">
        <v>0.493</v>
      </c>
      <c r="G12" s="108">
        <v>0.469</v>
      </c>
      <c r="H12" s="109">
        <f t="shared" si="2"/>
        <v>2017.6972281449894</v>
      </c>
      <c r="I12" s="57">
        <f t="shared" si="3"/>
        <v>2017697228144.9893</v>
      </c>
      <c r="J12" s="110">
        <f t="shared" si="4"/>
        <v>2.017697228144989</v>
      </c>
      <c r="K12" s="111">
        <f t="shared" si="5"/>
        <v>1919.47261663286</v>
      </c>
      <c r="L12" s="47">
        <f t="shared" si="6"/>
        <v>1919472616632.86</v>
      </c>
      <c r="M12" s="112">
        <f t="shared" si="7"/>
        <v>1.9194726166328602</v>
      </c>
      <c r="N12" s="39">
        <v>238466000</v>
      </c>
      <c r="O12" s="38">
        <f t="shared" si="0"/>
        <v>8461.15265130035</v>
      </c>
      <c r="P12" s="56">
        <f t="shared" si="1"/>
        <v>8049.2506966731535</v>
      </c>
      <c r="Q12" s="122"/>
      <c r="R12" s="79" t="s">
        <v>49</v>
      </c>
    </row>
    <row r="13" spans="2:18" ht="15">
      <c r="B13" s="79" t="s">
        <v>50</v>
      </c>
      <c r="C13" s="106">
        <v>990.4</v>
      </c>
      <c r="D13" s="106">
        <v>1644.6</v>
      </c>
      <c r="E13" s="106">
        <v>22.5</v>
      </c>
      <c r="F13" s="107">
        <v>0.503</v>
      </c>
      <c r="G13" s="108">
        <v>0.478</v>
      </c>
      <c r="H13" s="109">
        <f t="shared" si="2"/>
        <v>2071.966527196653</v>
      </c>
      <c r="I13" s="57">
        <f t="shared" si="3"/>
        <v>2071966527196.6528</v>
      </c>
      <c r="J13" s="110">
        <f t="shared" si="4"/>
        <v>2.0719665271966528</v>
      </c>
      <c r="K13" s="111">
        <f t="shared" si="5"/>
        <v>1968.9860834990059</v>
      </c>
      <c r="L13" s="47">
        <f t="shared" si="6"/>
        <v>1968986083499.0059</v>
      </c>
      <c r="M13" s="112">
        <f t="shared" si="7"/>
        <v>1.9689860834990058</v>
      </c>
      <c r="N13" s="39">
        <v>240651000</v>
      </c>
      <c r="O13" s="38">
        <f t="shared" si="0"/>
        <v>8609.839673205815</v>
      </c>
      <c r="P13" s="56">
        <f t="shared" si="1"/>
        <v>8181.9152361677525</v>
      </c>
      <c r="Q13" s="122"/>
      <c r="R13" s="79" t="s">
        <v>50</v>
      </c>
    </row>
    <row r="14" spans="2:18" ht="15">
      <c r="B14" s="79" t="s">
        <v>51</v>
      </c>
      <c r="C14" s="106">
        <v>1004</v>
      </c>
      <c r="D14" s="106">
        <v>1616</v>
      </c>
      <c r="E14" s="106">
        <v>21.6</v>
      </c>
      <c r="F14" s="107">
        <v>0.521</v>
      </c>
      <c r="G14" s="108">
        <v>0.495</v>
      </c>
      <c r="H14" s="109">
        <f t="shared" si="2"/>
        <v>2028.2828282828284</v>
      </c>
      <c r="I14" s="57">
        <f t="shared" si="3"/>
        <v>2028282828282.8284</v>
      </c>
      <c r="J14" s="110">
        <f t="shared" si="4"/>
        <v>2.0282828282828285</v>
      </c>
      <c r="K14" s="111">
        <f t="shared" si="5"/>
        <v>1927.0633397312859</v>
      </c>
      <c r="L14" s="47">
        <f t="shared" si="6"/>
        <v>1927063339731.286</v>
      </c>
      <c r="M14" s="112">
        <f t="shared" si="7"/>
        <v>1.9270633397312857</v>
      </c>
      <c r="N14" s="39">
        <v>242804000</v>
      </c>
      <c r="O14" s="38">
        <f t="shared" si="0"/>
        <v>8353.580782371082</v>
      </c>
      <c r="P14" s="56">
        <f t="shared" si="1"/>
        <v>7936.703430467726</v>
      </c>
      <c r="Q14" s="122"/>
      <c r="R14" s="79" t="s">
        <v>51</v>
      </c>
    </row>
    <row r="15" spans="2:18" ht="15">
      <c r="B15" s="79" t="s">
        <v>52</v>
      </c>
      <c r="C15" s="106">
        <v>1064.4</v>
      </c>
      <c r="D15" s="106">
        <v>1663.2</v>
      </c>
      <c r="E15" s="106">
        <v>21.3</v>
      </c>
      <c r="F15" s="107">
        <v>0.543</v>
      </c>
      <c r="G15" s="108">
        <v>0.516</v>
      </c>
      <c r="H15" s="109">
        <f t="shared" si="2"/>
        <v>2062.790697674419</v>
      </c>
      <c r="I15" s="57">
        <f t="shared" si="3"/>
        <v>2062790697674.419</v>
      </c>
      <c r="J15" s="110">
        <f t="shared" si="4"/>
        <v>2.062790697674419</v>
      </c>
      <c r="K15" s="111">
        <f t="shared" si="5"/>
        <v>1960.2209944751382</v>
      </c>
      <c r="L15" s="47">
        <f t="shared" si="6"/>
        <v>1960220994475.1382</v>
      </c>
      <c r="M15" s="112">
        <f t="shared" si="7"/>
        <v>1.9602209944751383</v>
      </c>
      <c r="N15" s="39">
        <v>245021000</v>
      </c>
      <c r="O15" s="38">
        <f t="shared" si="0"/>
        <v>8418.832253865665</v>
      </c>
      <c r="P15" s="56">
        <f t="shared" si="1"/>
        <v>8000.216285441404</v>
      </c>
      <c r="Q15" s="122"/>
      <c r="R15" s="79" t="s">
        <v>52</v>
      </c>
    </row>
    <row r="16" spans="2:18" ht="15.75" thickBot="1">
      <c r="B16" s="79" t="s">
        <v>53</v>
      </c>
      <c r="C16" s="90">
        <v>1143.7</v>
      </c>
      <c r="D16" s="90">
        <v>1723.3</v>
      </c>
      <c r="E16" s="90">
        <v>21.2</v>
      </c>
      <c r="F16" s="91">
        <v>0.569</v>
      </c>
      <c r="G16" s="92">
        <v>0.541</v>
      </c>
      <c r="H16" s="93">
        <f t="shared" si="2"/>
        <v>2114.0480591497226</v>
      </c>
      <c r="I16" s="72">
        <f t="shared" si="3"/>
        <v>2114048059149.7227</v>
      </c>
      <c r="J16" s="94">
        <f t="shared" si="4"/>
        <v>2.1140480591497224</v>
      </c>
      <c r="K16" s="95">
        <f t="shared" si="5"/>
        <v>2010.017574692443</v>
      </c>
      <c r="L16" s="50">
        <f t="shared" si="6"/>
        <v>2010017574692.443</v>
      </c>
      <c r="M16" s="96">
        <f t="shared" si="7"/>
        <v>2.010017574692443</v>
      </c>
      <c r="N16" s="69">
        <v>247342000</v>
      </c>
      <c r="O16" s="70">
        <f t="shared" si="0"/>
        <v>8547.064627720818</v>
      </c>
      <c r="P16" s="76">
        <f t="shared" si="1"/>
        <v>8126.470937780252</v>
      </c>
      <c r="Q16" s="123"/>
      <c r="R16" s="79" t="s">
        <v>53</v>
      </c>
    </row>
    <row r="17" spans="2:18" ht="16.5" customHeight="1">
      <c r="B17" s="79" t="s">
        <v>54</v>
      </c>
      <c r="C17" s="98">
        <v>1253</v>
      </c>
      <c r="D17" s="98">
        <v>1831.3</v>
      </c>
      <c r="E17" s="98">
        <v>21.9</v>
      </c>
      <c r="F17" s="99">
        <v>0.599</v>
      </c>
      <c r="G17" s="100">
        <v>0.57</v>
      </c>
      <c r="H17" s="101">
        <f t="shared" si="2"/>
        <v>2198.245614035088</v>
      </c>
      <c r="I17" s="102">
        <f t="shared" si="3"/>
        <v>2198245614035.088</v>
      </c>
      <c r="J17" s="103">
        <f t="shared" si="4"/>
        <v>2.1982456140350877</v>
      </c>
      <c r="K17" s="104">
        <f t="shared" si="5"/>
        <v>2091.8196994991654</v>
      </c>
      <c r="L17" s="48">
        <f t="shared" si="6"/>
        <v>2091819699499.1653</v>
      </c>
      <c r="M17" s="105">
        <f t="shared" si="7"/>
        <v>2.0918196994991654</v>
      </c>
      <c r="N17" s="38">
        <v>249973000</v>
      </c>
      <c r="O17" s="38">
        <f t="shared" si="0"/>
        <v>8793.93220081804</v>
      </c>
      <c r="P17" s="77">
        <f t="shared" si="1"/>
        <v>8368.182561713325</v>
      </c>
      <c r="Q17" s="121" t="s">
        <v>97</v>
      </c>
      <c r="R17" s="79" t="s">
        <v>54</v>
      </c>
    </row>
    <row r="18" spans="2:18" ht="15">
      <c r="B18" s="79" t="s">
        <v>55</v>
      </c>
      <c r="C18" s="106">
        <v>1324.2</v>
      </c>
      <c r="D18" s="106">
        <v>1848.2</v>
      </c>
      <c r="E18" s="106">
        <v>22.3</v>
      </c>
      <c r="F18" s="107">
        <v>0.625</v>
      </c>
      <c r="G18" s="108">
        <v>0.594</v>
      </c>
      <c r="H18" s="109">
        <f t="shared" si="2"/>
        <v>2229.2929292929293</v>
      </c>
      <c r="I18" s="57">
        <f t="shared" si="3"/>
        <v>2229292929292.929</v>
      </c>
      <c r="J18" s="110">
        <f t="shared" si="4"/>
        <v>2.2292929292929293</v>
      </c>
      <c r="K18" s="111">
        <f t="shared" si="5"/>
        <v>2118.7200000000003</v>
      </c>
      <c r="L18" s="47">
        <f t="shared" si="6"/>
        <v>2118720000000.0002</v>
      </c>
      <c r="M18" s="112">
        <f t="shared" si="7"/>
        <v>2.11872</v>
      </c>
      <c r="N18" s="39">
        <v>252665000</v>
      </c>
      <c r="O18" s="38">
        <f t="shared" si="0"/>
        <v>8823.117286893434</v>
      </c>
      <c r="P18" s="56">
        <f t="shared" si="1"/>
        <v>8385.49066946352</v>
      </c>
      <c r="Q18" s="122"/>
      <c r="R18" s="79" t="s">
        <v>55</v>
      </c>
    </row>
    <row r="19" spans="2:18" ht="15">
      <c r="B19" s="79" t="s">
        <v>56</v>
      </c>
      <c r="C19" s="106">
        <v>1381.5</v>
      </c>
      <c r="D19" s="106">
        <v>1857.1</v>
      </c>
      <c r="E19" s="106">
        <v>22.1</v>
      </c>
      <c r="F19" s="107">
        <v>0.643</v>
      </c>
      <c r="G19" s="108">
        <v>0.612</v>
      </c>
      <c r="H19" s="109">
        <f t="shared" si="2"/>
        <v>2257.3529411764707</v>
      </c>
      <c r="I19" s="57">
        <f t="shared" si="3"/>
        <v>2257352941176.4707</v>
      </c>
      <c r="J19" s="110">
        <f t="shared" si="4"/>
        <v>2.2573529411764706</v>
      </c>
      <c r="K19" s="111">
        <f t="shared" si="5"/>
        <v>2148.5225505443236</v>
      </c>
      <c r="L19" s="47">
        <f t="shared" si="6"/>
        <v>2148522550544.3237</v>
      </c>
      <c r="M19" s="112">
        <f t="shared" si="7"/>
        <v>2.1485225505443237</v>
      </c>
      <c r="N19" s="39">
        <v>255410000</v>
      </c>
      <c r="O19" s="38">
        <f t="shared" si="0"/>
        <v>8838.15410977045</v>
      </c>
      <c r="P19" s="56">
        <f t="shared" si="1"/>
        <v>8412.053367308734</v>
      </c>
      <c r="Q19" s="122"/>
      <c r="R19" s="79" t="s">
        <v>56</v>
      </c>
    </row>
    <row r="20" spans="2:18" ht="15.75" thickBot="1">
      <c r="B20" s="79" t="s">
        <v>57</v>
      </c>
      <c r="C20" s="90">
        <v>1409.4</v>
      </c>
      <c r="D20" s="90">
        <v>1844.7</v>
      </c>
      <c r="E20" s="90">
        <v>21.4</v>
      </c>
      <c r="F20" s="91">
        <v>0.663</v>
      </c>
      <c r="G20" s="92">
        <v>0.63</v>
      </c>
      <c r="H20" s="93">
        <f t="shared" si="2"/>
        <v>2237.1428571428573</v>
      </c>
      <c r="I20" s="72">
        <f t="shared" si="3"/>
        <v>2237142857142.8574</v>
      </c>
      <c r="J20" s="94">
        <f t="shared" si="4"/>
        <v>2.2371428571428575</v>
      </c>
      <c r="K20" s="95">
        <f t="shared" si="5"/>
        <v>2125.79185520362</v>
      </c>
      <c r="L20" s="50">
        <f t="shared" si="6"/>
        <v>2125791855203.6199</v>
      </c>
      <c r="M20" s="96">
        <f t="shared" si="7"/>
        <v>2.12579185520362</v>
      </c>
      <c r="N20" s="69">
        <v>258119000</v>
      </c>
      <c r="O20" s="70">
        <f t="shared" si="0"/>
        <v>8667.098730209156</v>
      </c>
      <c r="P20" s="76">
        <f t="shared" si="1"/>
        <v>8235.704675764357</v>
      </c>
      <c r="Q20" s="123"/>
      <c r="R20" s="79" t="s">
        <v>57</v>
      </c>
    </row>
    <row r="21" spans="2:18" ht="15">
      <c r="B21" s="79" t="s">
        <v>58</v>
      </c>
      <c r="C21" s="98">
        <v>1461.8</v>
      </c>
      <c r="D21" s="98">
        <v>1878.4</v>
      </c>
      <c r="E21" s="98">
        <v>21</v>
      </c>
      <c r="F21" s="99">
        <v>0.68</v>
      </c>
      <c r="G21" s="100">
        <v>0.646</v>
      </c>
      <c r="H21" s="101">
        <f t="shared" si="2"/>
        <v>2262.848297213622</v>
      </c>
      <c r="I21" s="102">
        <f t="shared" si="3"/>
        <v>2262848297213.622</v>
      </c>
      <c r="J21" s="103">
        <f t="shared" si="4"/>
        <v>2.262848297213622</v>
      </c>
      <c r="K21" s="104">
        <f t="shared" si="5"/>
        <v>2149.705882352941</v>
      </c>
      <c r="L21" s="48">
        <f t="shared" si="6"/>
        <v>2149705882352.941</v>
      </c>
      <c r="M21" s="105">
        <f t="shared" si="7"/>
        <v>2.149705882352941</v>
      </c>
      <c r="N21" s="38">
        <v>260637000</v>
      </c>
      <c r="O21" s="38">
        <f t="shared" si="0"/>
        <v>8681.991801676746</v>
      </c>
      <c r="P21" s="77">
        <f t="shared" si="1"/>
        <v>8247.892211592909</v>
      </c>
      <c r="Q21" s="118" t="s">
        <v>106</v>
      </c>
      <c r="R21" s="79" t="s">
        <v>58</v>
      </c>
    </row>
    <row r="22" spans="2:18" ht="15">
      <c r="B22" s="79" t="s">
        <v>59</v>
      </c>
      <c r="C22" s="106">
        <v>1515.7</v>
      </c>
      <c r="D22" s="106">
        <v>1895.9</v>
      </c>
      <c r="E22" s="106">
        <v>20.6</v>
      </c>
      <c r="F22" s="107">
        <v>0.699</v>
      </c>
      <c r="G22" s="108">
        <v>0.665</v>
      </c>
      <c r="H22" s="109">
        <f t="shared" si="2"/>
        <v>2279.248120300752</v>
      </c>
      <c r="I22" s="57">
        <f t="shared" si="3"/>
        <v>2279248120300.752</v>
      </c>
      <c r="J22" s="110">
        <f t="shared" si="4"/>
        <v>2.279248120300752</v>
      </c>
      <c r="K22" s="111">
        <f t="shared" si="5"/>
        <v>2168.383404864092</v>
      </c>
      <c r="L22" s="47">
        <f t="shared" si="6"/>
        <v>2168383404864.092</v>
      </c>
      <c r="M22" s="112">
        <f t="shared" si="7"/>
        <v>2.168383404864092</v>
      </c>
      <c r="N22" s="39">
        <v>263082000</v>
      </c>
      <c r="O22" s="38">
        <f t="shared" si="0"/>
        <v>8663.641451337424</v>
      </c>
      <c r="P22" s="56">
        <f t="shared" si="1"/>
        <v>8242.233998768796</v>
      </c>
      <c r="Q22" s="119"/>
      <c r="R22" s="79" t="s">
        <v>59</v>
      </c>
    </row>
    <row r="23" spans="2:18" ht="15">
      <c r="B23" s="79" t="s">
        <v>60</v>
      </c>
      <c r="C23" s="106">
        <v>1560.5</v>
      </c>
      <c r="D23" s="106">
        <v>1906.1</v>
      </c>
      <c r="E23" s="106">
        <v>20.2</v>
      </c>
      <c r="F23" s="107">
        <v>0.72</v>
      </c>
      <c r="G23" s="108">
        <v>0.684</v>
      </c>
      <c r="H23" s="109">
        <f t="shared" si="2"/>
        <v>2281.4327485380113</v>
      </c>
      <c r="I23" s="57">
        <f t="shared" si="3"/>
        <v>2281432748538.011</v>
      </c>
      <c r="J23" s="110">
        <f t="shared" si="4"/>
        <v>2.2814327485380113</v>
      </c>
      <c r="K23" s="111">
        <f t="shared" si="5"/>
        <v>2167.3611111111113</v>
      </c>
      <c r="L23" s="47">
        <f t="shared" si="6"/>
        <v>2167361111111.1113</v>
      </c>
      <c r="M23" s="112">
        <f t="shared" si="7"/>
        <v>2.1673611111111115</v>
      </c>
      <c r="N23" s="39">
        <v>265502000</v>
      </c>
      <c r="O23" s="38">
        <f t="shared" si="0"/>
        <v>8592.902307847064</v>
      </c>
      <c r="P23" s="56">
        <f t="shared" si="1"/>
        <v>8163.257192454714</v>
      </c>
      <c r="Q23" s="119"/>
      <c r="R23" s="79" t="s">
        <v>60</v>
      </c>
    </row>
    <row r="24" spans="2:18" ht="15">
      <c r="B24" s="79" t="s">
        <v>61</v>
      </c>
      <c r="C24" s="106">
        <v>1601.1</v>
      </c>
      <c r="D24" s="106">
        <v>1915.4</v>
      </c>
      <c r="E24" s="106">
        <v>19.5</v>
      </c>
      <c r="F24" s="107">
        <v>0.736</v>
      </c>
      <c r="G24" s="108">
        <v>0.7</v>
      </c>
      <c r="H24" s="109">
        <f t="shared" si="2"/>
        <v>2287.285714285714</v>
      </c>
      <c r="I24" s="57">
        <f t="shared" si="3"/>
        <v>2287285714285.7144</v>
      </c>
      <c r="J24" s="110">
        <f t="shared" si="4"/>
        <v>2.2872857142857144</v>
      </c>
      <c r="K24" s="111">
        <f t="shared" si="5"/>
        <v>2175.407608695652</v>
      </c>
      <c r="L24" s="47">
        <f t="shared" si="6"/>
        <v>2175407608695.652</v>
      </c>
      <c r="M24" s="112">
        <f t="shared" si="7"/>
        <v>2.175407608695652</v>
      </c>
      <c r="N24" s="39">
        <v>268048000</v>
      </c>
      <c r="O24" s="38">
        <f t="shared" si="0"/>
        <v>8533.119867656966</v>
      </c>
      <c r="P24" s="56">
        <f t="shared" si="1"/>
        <v>8115.739004565048</v>
      </c>
      <c r="Q24" s="119"/>
      <c r="R24" s="79" t="s">
        <v>61</v>
      </c>
    </row>
    <row r="25" spans="2:18" ht="15">
      <c r="B25" s="79" t="s">
        <v>62</v>
      </c>
      <c r="C25" s="106">
        <v>1652.5</v>
      </c>
      <c r="D25" s="106">
        <v>1958.1</v>
      </c>
      <c r="E25" s="106">
        <v>19.1</v>
      </c>
      <c r="F25" s="107">
        <v>0.748</v>
      </c>
      <c r="G25" s="108">
        <v>0.711</v>
      </c>
      <c r="H25" s="109">
        <f t="shared" si="2"/>
        <v>2324.1912798874823</v>
      </c>
      <c r="I25" s="57">
        <f t="shared" si="3"/>
        <v>2324191279887.4824</v>
      </c>
      <c r="J25" s="110">
        <f t="shared" si="4"/>
        <v>2.3241912798874824</v>
      </c>
      <c r="K25" s="111">
        <f t="shared" si="5"/>
        <v>2209.224598930481</v>
      </c>
      <c r="L25" s="47">
        <f t="shared" si="6"/>
        <v>2209224598930.481</v>
      </c>
      <c r="M25" s="112">
        <f t="shared" si="7"/>
        <v>2.209224598930481</v>
      </c>
      <c r="N25" s="39">
        <v>270509000</v>
      </c>
      <c r="O25" s="38">
        <f t="shared" si="0"/>
        <v>8591.918493977953</v>
      </c>
      <c r="P25" s="56">
        <f t="shared" si="1"/>
        <v>8166.917178099365</v>
      </c>
      <c r="Q25" s="119"/>
      <c r="R25" s="79" t="s">
        <v>62</v>
      </c>
    </row>
    <row r="26" spans="2:18" ht="15">
      <c r="B26" s="79" t="s">
        <v>63</v>
      </c>
      <c r="C26" s="106">
        <v>1701.8</v>
      </c>
      <c r="D26" s="106">
        <v>1988.6</v>
      </c>
      <c r="E26" s="106">
        <v>18.5</v>
      </c>
      <c r="F26" s="107">
        <v>0.764</v>
      </c>
      <c r="G26" s="108">
        <v>0.727</v>
      </c>
      <c r="H26" s="109">
        <f t="shared" si="2"/>
        <v>2340.8528198074277</v>
      </c>
      <c r="I26" s="57">
        <f t="shared" si="3"/>
        <v>2340852819807.4277</v>
      </c>
      <c r="J26" s="110">
        <f t="shared" si="4"/>
        <v>2.3408528198074277</v>
      </c>
      <c r="K26" s="111">
        <f t="shared" si="5"/>
        <v>2227.4869109947645</v>
      </c>
      <c r="L26" s="47">
        <f t="shared" si="6"/>
        <v>2227486910994.7646</v>
      </c>
      <c r="M26" s="112">
        <f t="shared" si="7"/>
        <v>2.2274869109947644</v>
      </c>
      <c r="N26" s="39">
        <v>272945000</v>
      </c>
      <c r="O26" s="38">
        <f t="shared" si="0"/>
        <v>8576.280275540596</v>
      </c>
      <c r="P26" s="56">
        <f t="shared" si="1"/>
        <v>8160.936859054991</v>
      </c>
      <c r="Q26" s="119"/>
      <c r="R26" s="79" t="s">
        <v>63</v>
      </c>
    </row>
    <row r="27" spans="2:18" ht="15">
      <c r="B27" s="79" t="s">
        <v>64</v>
      </c>
      <c r="C27" s="106">
        <v>1789</v>
      </c>
      <c r="D27" s="106">
        <v>2039.9</v>
      </c>
      <c r="E27" s="106">
        <v>18.2</v>
      </c>
      <c r="F27" s="107">
        <v>0.79</v>
      </c>
      <c r="G27" s="108">
        <v>0.751</v>
      </c>
      <c r="H27" s="109">
        <f t="shared" si="2"/>
        <v>2382.157123834887</v>
      </c>
      <c r="I27" s="57">
        <f t="shared" si="3"/>
        <v>2382157123834.887</v>
      </c>
      <c r="J27" s="110">
        <f t="shared" si="4"/>
        <v>2.382157123834887</v>
      </c>
      <c r="K27" s="111">
        <f t="shared" si="5"/>
        <v>2264.5569620253164</v>
      </c>
      <c r="L27" s="47">
        <f t="shared" si="6"/>
        <v>2264556962025.3164</v>
      </c>
      <c r="M27" s="112">
        <f t="shared" si="7"/>
        <v>2.2645569620253165</v>
      </c>
      <c r="N27" s="113">
        <v>282171957</v>
      </c>
      <c r="O27" s="38">
        <f t="shared" si="0"/>
        <v>8442.217820514628</v>
      </c>
      <c r="P27" s="56">
        <f t="shared" si="1"/>
        <v>8025.450105324663</v>
      </c>
      <c r="Q27" s="119"/>
      <c r="R27" s="79" t="s">
        <v>64</v>
      </c>
    </row>
    <row r="28" spans="2:18" ht="15.75" thickBot="1">
      <c r="B28" s="79" t="s">
        <v>65</v>
      </c>
      <c r="C28" s="90">
        <v>1862.8</v>
      </c>
      <c r="D28" s="90">
        <v>2071.7</v>
      </c>
      <c r="E28" s="90">
        <v>18.2</v>
      </c>
      <c r="F28" s="91">
        <v>0.812</v>
      </c>
      <c r="G28" s="92">
        <v>0.772</v>
      </c>
      <c r="H28" s="93">
        <f t="shared" si="2"/>
        <v>2412.9533678756475</v>
      </c>
      <c r="I28" s="72">
        <f t="shared" si="3"/>
        <v>2412953367875.6475</v>
      </c>
      <c r="J28" s="94">
        <f t="shared" si="4"/>
        <v>2.4129533678756476</v>
      </c>
      <c r="K28" s="95">
        <f t="shared" si="5"/>
        <v>2294.0886699507387</v>
      </c>
      <c r="L28" s="50">
        <f t="shared" si="6"/>
        <v>2294088669950.739</v>
      </c>
      <c r="M28" s="96">
        <f t="shared" si="7"/>
        <v>2.294088669950739</v>
      </c>
      <c r="N28" s="114">
        <v>285081556</v>
      </c>
      <c r="O28" s="70">
        <f t="shared" si="0"/>
        <v>8464.080951893106</v>
      </c>
      <c r="P28" s="76">
        <f t="shared" si="1"/>
        <v>8047.131151307238</v>
      </c>
      <c r="Q28" s="120"/>
      <c r="R28" s="79" t="s">
        <v>65</v>
      </c>
    </row>
    <row r="29" spans="2:18" ht="15">
      <c r="B29" s="79" t="s">
        <v>66</v>
      </c>
      <c r="C29" s="98">
        <v>2010.9</v>
      </c>
      <c r="D29" s="98">
        <v>2200.6</v>
      </c>
      <c r="E29" s="98">
        <v>19.1</v>
      </c>
      <c r="F29" s="99">
        <v>0.825</v>
      </c>
      <c r="G29" s="100">
        <v>0.785</v>
      </c>
      <c r="H29" s="101">
        <f t="shared" si="2"/>
        <v>2561.6560509554142</v>
      </c>
      <c r="I29" s="102">
        <f t="shared" si="3"/>
        <v>2561656050955.414</v>
      </c>
      <c r="J29" s="103">
        <f t="shared" si="4"/>
        <v>2.5616560509554143</v>
      </c>
      <c r="K29" s="104">
        <f t="shared" si="5"/>
        <v>2437.4545454545455</v>
      </c>
      <c r="L29" s="48">
        <f t="shared" si="6"/>
        <v>2437454545454.5454</v>
      </c>
      <c r="M29" s="105">
        <f t="shared" si="7"/>
        <v>2.4374545454545453</v>
      </c>
      <c r="N29" s="115">
        <v>287803914</v>
      </c>
      <c r="O29" s="38">
        <f t="shared" si="0"/>
        <v>8900.699143915792</v>
      </c>
      <c r="P29" s="77">
        <f t="shared" si="1"/>
        <v>8469.150094513814</v>
      </c>
      <c r="Q29" s="121" t="s">
        <v>89</v>
      </c>
      <c r="R29" s="79" t="s">
        <v>66</v>
      </c>
    </row>
    <row r="30" spans="2:18" ht="15">
      <c r="B30" s="79" t="s">
        <v>67</v>
      </c>
      <c r="C30" s="106">
        <v>2159.9</v>
      </c>
      <c r="D30" s="106">
        <v>2303.2</v>
      </c>
      <c r="E30" s="106">
        <v>19.7</v>
      </c>
      <c r="F30" s="107">
        <v>0.844</v>
      </c>
      <c r="G30" s="108">
        <v>0.802</v>
      </c>
      <c r="H30" s="109">
        <f t="shared" si="2"/>
        <v>2693.142144638404</v>
      </c>
      <c r="I30" s="57">
        <f t="shared" si="3"/>
        <v>2693142144638.404</v>
      </c>
      <c r="J30" s="110">
        <f t="shared" si="4"/>
        <v>2.693142144638404</v>
      </c>
      <c r="K30" s="111">
        <f t="shared" si="5"/>
        <v>2559.1232227488154</v>
      </c>
      <c r="L30" s="47">
        <f t="shared" si="6"/>
        <v>2559123222748.8154</v>
      </c>
      <c r="M30" s="112">
        <f t="shared" si="7"/>
        <v>2.5591232227488154</v>
      </c>
      <c r="N30" s="113">
        <v>290326418</v>
      </c>
      <c r="O30" s="38">
        <f t="shared" si="0"/>
        <v>9276.25588877139</v>
      </c>
      <c r="P30" s="56">
        <f t="shared" si="1"/>
        <v>8814.641259235374</v>
      </c>
      <c r="Q30" s="122"/>
      <c r="R30" s="79" t="s">
        <v>67</v>
      </c>
    </row>
    <row r="31" spans="2:18" ht="15">
      <c r="B31" s="79" t="s">
        <v>68</v>
      </c>
      <c r="C31" s="106">
        <v>2292.8</v>
      </c>
      <c r="D31" s="106">
        <v>2377.2</v>
      </c>
      <c r="E31" s="106">
        <v>19.6</v>
      </c>
      <c r="F31" s="107">
        <v>0.866</v>
      </c>
      <c r="G31" s="108">
        <v>0.824</v>
      </c>
      <c r="H31" s="109">
        <f t="shared" si="2"/>
        <v>2782.5242718446607</v>
      </c>
      <c r="I31" s="57">
        <f t="shared" si="3"/>
        <v>2782524271844.6606</v>
      </c>
      <c r="J31" s="110">
        <f t="shared" si="4"/>
        <v>2.7825242718446606</v>
      </c>
      <c r="K31" s="111">
        <f t="shared" si="5"/>
        <v>2647.5750577367207</v>
      </c>
      <c r="L31" s="47">
        <f t="shared" si="6"/>
        <v>2647575057736.7207</v>
      </c>
      <c r="M31" s="112">
        <f t="shared" si="7"/>
        <v>2.6475750577367205</v>
      </c>
      <c r="N31" s="113">
        <v>293045739</v>
      </c>
      <c r="O31" s="38">
        <f t="shared" si="0"/>
        <v>9495.187615898625</v>
      </c>
      <c r="P31" s="56">
        <f t="shared" si="1"/>
        <v>9034.68198094742</v>
      </c>
      <c r="Q31" s="122"/>
      <c r="R31" s="79" t="s">
        <v>68</v>
      </c>
    </row>
    <row r="32" spans="2:18" ht="15">
      <c r="B32" s="79" t="s">
        <v>69</v>
      </c>
      <c r="C32" s="106">
        <v>2472</v>
      </c>
      <c r="D32" s="106">
        <v>2472</v>
      </c>
      <c r="E32" s="106">
        <v>19.9</v>
      </c>
      <c r="F32" s="107">
        <v>0.896</v>
      </c>
      <c r="G32" s="108">
        <v>0.852</v>
      </c>
      <c r="H32" s="109">
        <f t="shared" si="2"/>
        <v>2901.4084507042253</v>
      </c>
      <c r="I32" s="57">
        <f t="shared" si="3"/>
        <v>2901408450704.225</v>
      </c>
      <c r="J32" s="110">
        <f t="shared" si="4"/>
        <v>2.9014084507042255</v>
      </c>
      <c r="K32" s="111">
        <f aca="true" t="shared" si="8" ref="K32:K38">C32/F32</f>
        <v>2758.9285714285716</v>
      </c>
      <c r="L32" s="47">
        <f aca="true" t="shared" si="9" ref="L32:L38">K32*1000000000</f>
        <v>2758928571428.572</v>
      </c>
      <c r="M32" s="112">
        <f aca="true" t="shared" si="10" ref="M32:M38">K32/1000</f>
        <v>2.7589285714285716</v>
      </c>
      <c r="N32" s="113">
        <v>295753151</v>
      </c>
      <c r="O32" s="38">
        <f t="shared" si="0"/>
        <v>9810.236817068519</v>
      </c>
      <c r="P32" s="56">
        <f t="shared" si="1"/>
        <v>9328.484116230335</v>
      </c>
      <c r="Q32" s="122"/>
      <c r="R32" s="79" t="s">
        <v>69</v>
      </c>
    </row>
    <row r="33" spans="2:18" ht="15">
      <c r="B33" s="79" t="s">
        <v>70</v>
      </c>
      <c r="C33" s="106">
        <v>2655</v>
      </c>
      <c r="D33" s="106">
        <v>2564.3</v>
      </c>
      <c r="E33" s="106">
        <v>20.1</v>
      </c>
      <c r="F33" s="107">
        <v>0.925</v>
      </c>
      <c r="G33" s="108">
        <v>0.879</v>
      </c>
      <c r="H33" s="109">
        <f t="shared" si="2"/>
        <v>3020.4778156996585</v>
      </c>
      <c r="I33" s="57">
        <f t="shared" si="3"/>
        <v>3020477815699.6587</v>
      </c>
      <c r="J33" s="110">
        <f t="shared" si="4"/>
        <v>3.0204778156996586</v>
      </c>
      <c r="K33" s="111">
        <f t="shared" si="8"/>
        <v>2870.27027027027</v>
      </c>
      <c r="L33" s="47">
        <f t="shared" si="9"/>
        <v>2870270270270.27</v>
      </c>
      <c r="M33" s="112">
        <f t="shared" si="10"/>
        <v>2.87027027027027</v>
      </c>
      <c r="N33" s="113">
        <v>298593212</v>
      </c>
      <c r="O33" s="38">
        <f t="shared" si="0"/>
        <v>10115.694846069237</v>
      </c>
      <c r="P33" s="56">
        <f t="shared" si="1"/>
        <v>9612.644075345792</v>
      </c>
      <c r="Q33" s="122"/>
      <c r="R33" s="79" t="s">
        <v>70</v>
      </c>
    </row>
    <row r="34" spans="2:18" ht="15">
      <c r="B34" s="79" t="s">
        <v>71</v>
      </c>
      <c r="C34" s="106">
        <v>2728.7</v>
      </c>
      <c r="D34" s="106">
        <v>2564.1</v>
      </c>
      <c r="E34" s="106">
        <v>19.7</v>
      </c>
      <c r="F34" s="107">
        <v>0.951</v>
      </c>
      <c r="G34" s="108">
        <v>0.904</v>
      </c>
      <c r="H34" s="109">
        <f t="shared" si="2"/>
        <v>3018.4734513274334</v>
      </c>
      <c r="I34" s="57">
        <f t="shared" si="3"/>
        <v>3018473451327.4336</v>
      </c>
      <c r="J34" s="110">
        <f t="shared" si="4"/>
        <v>3.0184734513274334</v>
      </c>
      <c r="K34" s="111">
        <f t="shared" si="8"/>
        <v>2869.2954784437434</v>
      </c>
      <c r="L34" s="47">
        <f t="shared" si="9"/>
        <v>2869295478443.743</v>
      </c>
      <c r="M34" s="112">
        <f t="shared" si="10"/>
        <v>2.8692954784437434</v>
      </c>
      <c r="N34" s="113">
        <v>301579895</v>
      </c>
      <c r="O34" s="38">
        <f t="shared" si="0"/>
        <v>10008.868301142666</v>
      </c>
      <c r="P34" s="56">
        <f t="shared" si="1"/>
        <v>9514.213400875888</v>
      </c>
      <c r="Q34" s="122"/>
      <c r="R34" s="79" t="s">
        <v>71</v>
      </c>
    </row>
    <row r="35" spans="2:18" ht="15">
      <c r="B35" s="79" t="s">
        <v>72</v>
      </c>
      <c r="C35" s="106">
        <v>2982.5</v>
      </c>
      <c r="D35" s="106">
        <v>2703.8</v>
      </c>
      <c r="E35" s="106">
        <v>20.8</v>
      </c>
      <c r="F35" s="107">
        <v>0.987</v>
      </c>
      <c r="G35" s="108">
        <v>0.939</v>
      </c>
      <c r="H35" s="109">
        <f t="shared" si="2"/>
        <v>3176.251331203408</v>
      </c>
      <c r="I35" s="57">
        <f t="shared" si="3"/>
        <v>3176251331203.408</v>
      </c>
      <c r="J35" s="110">
        <f t="shared" si="4"/>
        <v>3.176251331203408</v>
      </c>
      <c r="K35" s="111">
        <f t="shared" si="8"/>
        <v>3021.7831813576495</v>
      </c>
      <c r="L35" s="47">
        <f>K35*1000000000</f>
        <v>3021783181357.6494</v>
      </c>
      <c r="M35" s="112">
        <f t="shared" si="10"/>
        <v>3.0217831813576495</v>
      </c>
      <c r="N35" s="113">
        <v>304374846</v>
      </c>
      <c r="O35" s="38">
        <f t="shared" si="0"/>
        <v>10435.327928522083</v>
      </c>
      <c r="P35" s="56">
        <f t="shared" si="1"/>
        <v>9927.834776983014</v>
      </c>
      <c r="Q35" s="122"/>
      <c r="R35" s="79" t="s">
        <v>72</v>
      </c>
    </row>
    <row r="36" spans="2:18" ht="15.75" thickBot="1">
      <c r="B36" s="79" t="s">
        <v>73</v>
      </c>
      <c r="C36" s="90">
        <v>3517.7</v>
      </c>
      <c r="D36" s="90">
        <v>3173.4</v>
      </c>
      <c r="E36" s="90">
        <v>25.2</v>
      </c>
      <c r="F36" s="91">
        <v>0.984</v>
      </c>
      <c r="G36" s="92">
        <v>0.936</v>
      </c>
      <c r="H36" s="93">
        <f t="shared" si="2"/>
        <v>3758.226495726495</v>
      </c>
      <c r="I36" s="72">
        <f t="shared" si="3"/>
        <v>3758226495726.495</v>
      </c>
      <c r="J36" s="94">
        <f t="shared" si="4"/>
        <v>3.758226495726495</v>
      </c>
      <c r="K36" s="95">
        <f t="shared" si="8"/>
        <v>3574.89837398374</v>
      </c>
      <c r="L36" s="50">
        <f t="shared" si="9"/>
        <v>3574898373983.7397</v>
      </c>
      <c r="M36" s="96">
        <f t="shared" si="10"/>
        <v>3.57489837398374</v>
      </c>
      <c r="N36" s="114">
        <v>307006550</v>
      </c>
      <c r="O36" s="70">
        <f t="shared" si="0"/>
        <v>12241.518937385848</v>
      </c>
      <c r="P36" s="76">
        <f t="shared" si="1"/>
        <v>11644.371672147516</v>
      </c>
      <c r="Q36" s="123"/>
      <c r="R36" s="79" t="s">
        <v>73</v>
      </c>
    </row>
    <row r="37" spans="2:18" ht="15">
      <c r="B37" s="79" t="s">
        <v>74</v>
      </c>
      <c r="C37" s="98">
        <v>3456.2</v>
      </c>
      <c r="D37" s="98">
        <v>3081</v>
      </c>
      <c r="E37" s="98">
        <v>24.1</v>
      </c>
      <c r="F37" s="99">
        <v>1</v>
      </c>
      <c r="G37" s="100">
        <v>0.951</v>
      </c>
      <c r="H37" s="101">
        <f t="shared" si="2"/>
        <v>3634.2797055730807</v>
      </c>
      <c r="I37" s="102">
        <f t="shared" si="3"/>
        <v>3634279705573.0806</v>
      </c>
      <c r="J37" s="103">
        <f t="shared" si="4"/>
        <v>3.6342797055730807</v>
      </c>
      <c r="K37" s="104">
        <f t="shared" si="8"/>
        <v>3456.2</v>
      </c>
      <c r="L37" s="48">
        <f t="shared" si="9"/>
        <v>3456200000000</v>
      </c>
      <c r="M37" s="105">
        <f t="shared" si="10"/>
        <v>3.4562</v>
      </c>
      <c r="N37" s="38">
        <v>309000000</v>
      </c>
      <c r="O37" s="38">
        <f t="shared" si="0"/>
        <v>11761.422995382138</v>
      </c>
      <c r="P37" s="77">
        <f t="shared" si="1"/>
        <v>11185.113268608415</v>
      </c>
      <c r="Q37" s="118" t="s">
        <v>90</v>
      </c>
      <c r="R37" s="79" t="s">
        <v>74</v>
      </c>
    </row>
    <row r="38" spans="2:18" ht="15" customHeight="1">
      <c r="B38" s="79" t="s">
        <v>75</v>
      </c>
      <c r="C38" s="106">
        <v>3603.1</v>
      </c>
      <c r="D38" s="106">
        <v>3126.3</v>
      </c>
      <c r="E38" s="106">
        <v>24.1</v>
      </c>
      <c r="F38" s="107">
        <v>1.032</v>
      </c>
      <c r="G38" s="108">
        <v>0.981</v>
      </c>
      <c r="H38" s="109">
        <f t="shared" si="2"/>
        <v>3672.8848114169214</v>
      </c>
      <c r="I38" s="57">
        <f t="shared" si="3"/>
        <v>3672884811416.9214</v>
      </c>
      <c r="J38" s="110">
        <f t="shared" si="4"/>
        <v>3.6728848114169215</v>
      </c>
      <c r="K38" s="111">
        <f t="shared" si="8"/>
        <v>3491.375968992248</v>
      </c>
      <c r="L38" s="47">
        <f t="shared" si="9"/>
        <v>3491375968992.248</v>
      </c>
      <c r="M38" s="112">
        <f t="shared" si="10"/>
        <v>3.491375968992248</v>
      </c>
      <c r="N38" s="39">
        <v>311591917</v>
      </c>
      <c r="O38" s="38">
        <f t="shared" si="0"/>
        <v>11787.484241502072</v>
      </c>
      <c r="P38" s="56">
        <f t="shared" si="1"/>
        <v>11204.963217939468</v>
      </c>
      <c r="Q38" s="119"/>
      <c r="R38" s="79" t="s">
        <v>75</v>
      </c>
    </row>
    <row r="39" spans="2:24" ht="15.75" thickBot="1">
      <c r="B39" s="68">
        <v>2012</v>
      </c>
      <c r="C39" s="71">
        <v>3538</v>
      </c>
      <c r="D39" s="116">
        <v>3212.5</v>
      </c>
      <c r="E39" s="116">
        <v>24.3</v>
      </c>
      <c r="F39" s="91">
        <v>1.052</v>
      </c>
      <c r="G39" s="92">
        <v>1</v>
      </c>
      <c r="H39" s="93">
        <f t="shared" si="2"/>
        <v>3538</v>
      </c>
      <c r="I39" s="72">
        <f t="shared" si="3"/>
        <v>3538000000000</v>
      </c>
      <c r="J39" s="94">
        <f t="shared" si="4"/>
        <v>3.538</v>
      </c>
      <c r="K39" s="117">
        <f>C39/F39</f>
        <v>3363.1178707224335</v>
      </c>
      <c r="L39" s="72">
        <f>K39*1000000000</f>
        <v>3363117870722.4336</v>
      </c>
      <c r="M39" s="96">
        <f>K39/1000</f>
        <v>3.3631178707224336</v>
      </c>
      <c r="N39" s="69">
        <v>314309437</v>
      </c>
      <c r="O39" s="70">
        <f t="shared" si="0"/>
        <v>11256.423077109199</v>
      </c>
      <c r="P39" s="76">
        <f t="shared" si="1"/>
        <v>10700.02193641559</v>
      </c>
      <c r="Q39" s="120"/>
      <c r="R39" s="68">
        <v>2012</v>
      </c>
      <c r="U39" s="124"/>
      <c r="V39" s="130"/>
      <c r="W39" s="130"/>
      <c r="X39" s="59"/>
    </row>
    <row r="40" spans="11:24" ht="15">
      <c r="K40" s="10"/>
      <c r="M40" s="10"/>
      <c r="R40" s="59"/>
      <c r="S40" s="73"/>
      <c r="T40" s="74"/>
      <c r="U40" s="124"/>
      <c r="V40" s="60"/>
      <c r="W40" s="60"/>
      <c r="X40" s="59"/>
    </row>
    <row r="41" spans="19:27" ht="15" customHeight="1">
      <c r="S41" s="42"/>
      <c r="U41" s="61"/>
      <c r="V41" s="125"/>
      <c r="W41" s="127"/>
      <c r="X41" s="129"/>
      <c r="Y41" s="128"/>
      <c r="Z41" s="128"/>
      <c r="AA41" s="59"/>
    </row>
    <row r="42" spans="21:27" ht="15" customHeight="1">
      <c r="U42" s="62"/>
      <c r="V42" s="125"/>
      <c r="W42" s="127"/>
      <c r="X42" s="129"/>
      <c r="Y42" s="128"/>
      <c r="Z42" s="128"/>
      <c r="AA42" s="59"/>
    </row>
    <row r="43" spans="21:27" ht="15">
      <c r="U43" s="62"/>
      <c r="V43" s="125"/>
      <c r="W43" s="127"/>
      <c r="X43" s="129"/>
      <c r="Y43" s="128"/>
      <c r="Z43" s="128"/>
      <c r="AA43" s="59"/>
    </row>
    <row r="44" spans="21:27" ht="15">
      <c r="U44" s="62"/>
      <c r="V44" s="125"/>
      <c r="W44" s="127"/>
      <c r="X44" s="129"/>
      <c r="Y44" s="128"/>
      <c r="Z44" s="128"/>
      <c r="AA44" s="59"/>
    </row>
    <row r="45" spans="11:27" ht="15"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63"/>
      <c r="V45" s="125"/>
      <c r="W45" s="127"/>
      <c r="X45" s="129"/>
      <c r="Y45" s="128"/>
      <c r="Z45" s="128"/>
      <c r="AA45" s="59"/>
    </row>
    <row r="46" spans="11:27" ht="15" customHeight="1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62"/>
      <c r="V46" s="125"/>
      <c r="W46" s="127"/>
      <c r="X46" s="129"/>
      <c r="Y46" s="128"/>
      <c r="Z46" s="128"/>
      <c r="AA46" s="59"/>
    </row>
    <row r="47" spans="21:27" ht="15">
      <c r="U47" s="62"/>
      <c r="V47" s="125"/>
      <c r="W47" s="127"/>
      <c r="X47" s="129"/>
      <c r="Y47" s="128"/>
      <c r="Z47" s="128"/>
      <c r="AA47" s="59"/>
    </row>
    <row r="48" spans="21:27" ht="15">
      <c r="U48" s="62"/>
      <c r="V48" s="125"/>
      <c r="W48" s="127"/>
      <c r="X48" s="129"/>
      <c r="Y48" s="128"/>
      <c r="Z48" s="128"/>
      <c r="AA48" s="59"/>
    </row>
    <row r="49" spans="21:27" ht="15">
      <c r="U49" s="62"/>
      <c r="V49" s="125"/>
      <c r="W49" s="127"/>
      <c r="X49" s="129"/>
      <c r="Y49" s="128"/>
      <c r="Z49" s="128"/>
      <c r="AA49" s="59"/>
    </row>
    <row r="50" spans="21:27" ht="15">
      <c r="U50" s="62"/>
      <c r="V50" s="125"/>
      <c r="W50" s="127"/>
      <c r="X50" s="129"/>
      <c r="Y50" s="128"/>
      <c r="Z50" s="128"/>
      <c r="AA50" s="59"/>
    </row>
    <row r="51" spans="21:27" ht="15">
      <c r="U51" s="62"/>
      <c r="V51" s="125"/>
      <c r="W51" s="127"/>
      <c r="X51" s="129"/>
      <c r="Y51" s="128"/>
      <c r="Z51" s="128"/>
      <c r="AA51" s="59"/>
    </row>
    <row r="52" spans="21:27" ht="15">
      <c r="U52" s="62"/>
      <c r="V52" s="125"/>
      <c r="W52" s="127"/>
      <c r="X52" s="129"/>
      <c r="Y52" s="128"/>
      <c r="Z52" s="128"/>
      <c r="AA52" s="59"/>
    </row>
    <row r="53" spans="21:27" ht="15">
      <c r="U53" s="61"/>
      <c r="V53" s="126"/>
      <c r="W53" s="127"/>
      <c r="X53" s="129"/>
      <c r="Y53" s="128"/>
      <c r="Z53" s="128"/>
      <c r="AA53" s="59"/>
    </row>
    <row r="54" spans="21:27" ht="15" customHeight="1">
      <c r="U54" s="62"/>
      <c r="V54" s="126"/>
      <c r="W54" s="127"/>
      <c r="X54" s="129"/>
      <c r="Y54" s="128"/>
      <c r="Z54" s="128"/>
      <c r="AA54" s="59"/>
    </row>
    <row r="55" spans="21:27" ht="15">
      <c r="U55" s="62"/>
      <c r="V55" s="126"/>
      <c r="W55" s="127"/>
      <c r="X55" s="129"/>
      <c r="Y55" s="128"/>
      <c r="Z55" s="128"/>
      <c r="AA55" s="59"/>
    </row>
    <row r="56" spans="21:27" ht="15">
      <c r="U56" s="62"/>
      <c r="V56" s="126"/>
      <c r="W56" s="127"/>
      <c r="X56" s="129"/>
      <c r="Y56" s="128"/>
      <c r="Z56" s="128"/>
      <c r="AA56" s="59"/>
    </row>
    <row r="57" spans="21:27" ht="15">
      <c r="U57" s="64"/>
      <c r="V57" s="125"/>
      <c r="W57" s="127"/>
      <c r="X57" s="129"/>
      <c r="Y57" s="128"/>
      <c r="Z57" s="128"/>
      <c r="AA57" s="59"/>
    </row>
    <row r="58" spans="21:27" ht="15" customHeight="1">
      <c r="U58" s="62"/>
      <c r="V58" s="125"/>
      <c r="W58" s="127"/>
      <c r="X58" s="129"/>
      <c r="Y58" s="128"/>
      <c r="Z58" s="128"/>
      <c r="AA58" s="59"/>
    </row>
    <row r="59" spans="21:27" ht="15">
      <c r="U59" s="62"/>
      <c r="V59" s="125"/>
      <c r="W59" s="127"/>
      <c r="X59" s="129"/>
      <c r="Y59" s="128"/>
      <c r="Z59" s="128"/>
      <c r="AA59" s="59"/>
    </row>
    <row r="60" spans="21:27" ht="15">
      <c r="U60" s="62"/>
      <c r="V60" s="125"/>
      <c r="W60" s="127"/>
      <c r="X60" s="129"/>
      <c r="Y60" s="128"/>
      <c r="Z60" s="128"/>
      <c r="AA60" s="59"/>
    </row>
    <row r="61" spans="21:27" ht="15">
      <c r="U61" s="62"/>
      <c r="V61" s="125"/>
      <c r="W61" s="127"/>
      <c r="X61" s="129"/>
      <c r="Y61" s="128"/>
      <c r="Z61" s="128"/>
      <c r="AA61" s="59"/>
    </row>
    <row r="62" spans="21:27" ht="15">
      <c r="U62" s="62"/>
      <c r="V62" s="125"/>
      <c r="W62" s="127"/>
      <c r="X62" s="129"/>
      <c r="Y62" s="128"/>
      <c r="Z62" s="128"/>
      <c r="AA62" s="59"/>
    </row>
    <row r="63" spans="21:27" ht="15">
      <c r="U63" s="62"/>
      <c r="V63" s="125"/>
      <c r="W63" s="127"/>
      <c r="X63" s="129"/>
      <c r="Y63" s="128"/>
      <c r="Z63" s="128"/>
      <c r="AA63" s="59"/>
    </row>
    <row r="64" spans="21:27" ht="15">
      <c r="U64" s="62"/>
      <c r="V64" s="125"/>
      <c r="W64" s="127"/>
      <c r="X64" s="129"/>
      <c r="Y64" s="128"/>
      <c r="Z64" s="128"/>
      <c r="AA64" s="59"/>
    </row>
    <row r="65" spans="21:27" ht="15">
      <c r="U65" s="61"/>
      <c r="V65" s="125"/>
      <c r="W65" s="127"/>
      <c r="X65" s="129"/>
      <c r="Y65" s="128"/>
      <c r="Z65" s="128"/>
      <c r="AA65" s="59"/>
    </row>
    <row r="66" spans="21:27" ht="15" customHeight="1">
      <c r="U66" s="62"/>
      <c r="V66" s="125"/>
      <c r="W66" s="127"/>
      <c r="X66" s="129"/>
      <c r="Y66" s="128"/>
      <c r="Z66" s="128"/>
      <c r="AA66" s="59"/>
    </row>
    <row r="67" spans="21:27" ht="15">
      <c r="U67" s="62"/>
      <c r="V67" s="125"/>
      <c r="W67" s="127"/>
      <c r="X67" s="129"/>
      <c r="Y67" s="128"/>
      <c r="Z67" s="128"/>
      <c r="AA67" s="59"/>
    </row>
    <row r="68" spans="21:27" ht="15">
      <c r="U68" s="62"/>
      <c r="V68" s="125"/>
      <c r="W68" s="127"/>
      <c r="X68" s="129"/>
      <c r="Y68" s="128"/>
      <c r="Z68" s="128"/>
      <c r="AA68" s="59"/>
    </row>
    <row r="69" spans="21:27" ht="15">
      <c r="U69" s="62"/>
      <c r="V69" s="125"/>
      <c r="W69" s="127"/>
      <c r="X69" s="129"/>
      <c r="Y69" s="128"/>
      <c r="Z69" s="128"/>
      <c r="AA69" s="59"/>
    </row>
    <row r="70" spans="21:27" ht="15">
      <c r="U70" s="62"/>
      <c r="V70" s="125"/>
      <c r="W70" s="127"/>
      <c r="X70" s="129"/>
      <c r="Y70" s="128"/>
      <c r="Z70" s="128"/>
      <c r="AA70" s="59"/>
    </row>
    <row r="71" spans="21:27" ht="15">
      <c r="U71" s="62"/>
      <c r="V71" s="125"/>
      <c r="W71" s="127"/>
      <c r="X71" s="129"/>
      <c r="Y71" s="128"/>
      <c r="Z71" s="128"/>
      <c r="AA71" s="59"/>
    </row>
    <row r="72" spans="21:27" ht="15">
      <c r="U72" s="62"/>
      <c r="V72" s="125"/>
      <c r="W72" s="127"/>
      <c r="X72" s="129"/>
      <c r="Y72" s="128"/>
      <c r="Z72" s="128"/>
      <c r="AA72" s="59"/>
    </row>
    <row r="73" spans="21:27" ht="15" customHeight="1">
      <c r="U73" s="64"/>
      <c r="V73" s="125"/>
      <c r="W73" s="127"/>
      <c r="X73" s="129"/>
      <c r="Y73" s="128"/>
      <c r="Z73" s="128"/>
      <c r="AA73" s="59"/>
    </row>
    <row r="74" spans="21:27" ht="15" customHeight="1">
      <c r="U74" s="62"/>
      <c r="V74" s="125"/>
      <c r="W74" s="127"/>
      <c r="X74" s="129"/>
      <c r="Y74" s="128"/>
      <c r="Z74" s="128"/>
      <c r="AA74" s="59"/>
    </row>
    <row r="75" spans="21:27" ht="15">
      <c r="U75" s="62"/>
      <c r="V75" s="125"/>
      <c r="W75" s="127"/>
      <c r="X75" s="129"/>
      <c r="Y75" s="128"/>
      <c r="Z75" s="128"/>
      <c r="AA75" s="59"/>
    </row>
    <row r="76" spans="21:27" ht="15">
      <c r="U76" s="65"/>
      <c r="V76" s="125"/>
      <c r="W76" s="127"/>
      <c r="X76" s="129"/>
      <c r="Y76" s="128"/>
      <c r="Z76" s="128"/>
      <c r="AA76" s="59"/>
    </row>
    <row r="77" spans="21:27" ht="15">
      <c r="U77" s="59"/>
      <c r="V77" s="59"/>
      <c r="W77" s="59"/>
      <c r="X77" s="59"/>
      <c r="Y77" s="59"/>
      <c r="Z77" s="59"/>
      <c r="AA77" s="59"/>
    </row>
    <row r="78" spans="21:27" ht="15">
      <c r="U78" s="59"/>
      <c r="V78" s="59"/>
      <c r="W78" s="59"/>
      <c r="X78" s="59"/>
      <c r="Y78" s="59"/>
      <c r="Z78" s="59"/>
      <c r="AA78" s="59"/>
    </row>
    <row r="82" spans="21:22" ht="15">
      <c r="U82" s="41"/>
      <c r="V82" s="41"/>
    </row>
    <row r="83" spans="21:22" ht="15">
      <c r="U83" s="40"/>
      <c r="V83" s="40"/>
    </row>
  </sheetData>
  <sheetProtection/>
  <mergeCells count="40">
    <mergeCell ref="B2:B3"/>
    <mergeCell ref="B1:P1"/>
    <mergeCell ref="Q5:Q8"/>
    <mergeCell ref="Q9:Q16"/>
    <mergeCell ref="Q17:Q20"/>
    <mergeCell ref="W73:W76"/>
    <mergeCell ref="X41:X44"/>
    <mergeCell ref="X45:X52"/>
    <mergeCell ref="X53:X56"/>
    <mergeCell ref="X57:X64"/>
    <mergeCell ref="X65:X72"/>
    <mergeCell ref="Y41:Y44"/>
    <mergeCell ref="Z41:Z44"/>
    <mergeCell ref="Y45:Y52"/>
    <mergeCell ref="Z45:Z52"/>
    <mergeCell ref="Y53:Y56"/>
    <mergeCell ref="Z53:Z56"/>
    <mergeCell ref="V73:V76"/>
    <mergeCell ref="Y57:Y64"/>
    <mergeCell ref="Z57:Z64"/>
    <mergeCell ref="Y65:Y72"/>
    <mergeCell ref="Z65:Z72"/>
    <mergeCell ref="Z73:Z76"/>
    <mergeCell ref="Y73:Y76"/>
    <mergeCell ref="W57:W64"/>
    <mergeCell ref="X73:X76"/>
    <mergeCell ref="W65:W72"/>
    <mergeCell ref="V53:V56"/>
    <mergeCell ref="W41:W44"/>
    <mergeCell ref="W45:W52"/>
    <mergeCell ref="W53:W56"/>
    <mergeCell ref="V57:V64"/>
    <mergeCell ref="V65:V72"/>
    <mergeCell ref="Q21:Q28"/>
    <mergeCell ref="Q29:Q36"/>
    <mergeCell ref="Q37:Q39"/>
    <mergeCell ref="U39:U40"/>
    <mergeCell ref="V41:V44"/>
    <mergeCell ref="V45:V52"/>
    <mergeCell ref="V39:W39"/>
  </mergeCells>
  <hyperlinks>
    <hyperlink ref="F2" r:id="rId1" display="CPI Converters"/>
    <hyperlink ref="N2" r:id="rId2" display="Population (Census)"/>
    <hyperlink ref="B2:B3" r:id="rId3" display="Fiscal Year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U83"/>
  <sheetViews>
    <sheetView zoomScale="80" zoomScaleNormal="80" zoomScalePageLayoutView="0" workbookViewId="0" topLeftCell="J29">
      <selection activeCell="P25" sqref="P25"/>
    </sheetView>
  </sheetViews>
  <sheetFormatPr defaultColWidth="9.140625" defaultRowHeight="15"/>
  <cols>
    <col min="2" max="2" width="12.140625" style="0" bestFit="1" customWidth="1"/>
    <col min="3" max="3" width="11.28125" style="0" customWidth="1"/>
    <col min="4" max="4" width="12.421875" style="0" customWidth="1"/>
    <col min="5" max="5" width="12.28125" style="0" customWidth="1"/>
    <col min="6" max="6" width="13.57421875" style="0" customWidth="1"/>
    <col min="7" max="7" width="14.00390625" style="0" customWidth="1"/>
    <col min="8" max="8" width="20.140625" style="0" bestFit="1" customWidth="1"/>
    <col min="9" max="9" width="14.00390625" style="0" customWidth="1"/>
    <col min="10" max="10" width="12.00390625" style="0" bestFit="1" customWidth="1"/>
    <col min="11" max="11" width="13.421875" style="0" bestFit="1" customWidth="1"/>
    <col min="12" max="12" width="12.00390625" style="0" bestFit="1" customWidth="1"/>
    <col min="13" max="13" width="16.28125" style="0" bestFit="1" customWidth="1"/>
    <col min="14" max="14" width="13.421875" style="0" bestFit="1" customWidth="1"/>
    <col min="15" max="15" width="26.421875" style="0" bestFit="1" customWidth="1"/>
    <col min="16" max="16" width="12.00390625" style="0" bestFit="1" customWidth="1"/>
    <col min="17" max="17" width="12.8515625" style="0" customWidth="1"/>
    <col min="18" max="18" width="7.28125" style="0" customWidth="1"/>
    <col min="19" max="19" width="18.421875" style="0" customWidth="1"/>
    <col min="20" max="20" width="14.140625" style="0" customWidth="1"/>
    <col min="21" max="21" width="15.00390625" style="0" customWidth="1"/>
  </cols>
  <sheetData>
    <row r="1" spans="2:14" ht="15">
      <c r="B1" s="133" t="s">
        <v>77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36"/>
      <c r="N1" s="36"/>
    </row>
    <row r="2" spans="2:14" ht="60">
      <c r="B2" s="157" t="s">
        <v>0</v>
      </c>
      <c r="C2" s="6" t="s">
        <v>76</v>
      </c>
      <c r="D2" s="7" t="s">
        <v>1</v>
      </c>
      <c r="E2" s="8" t="s">
        <v>2</v>
      </c>
      <c r="F2" s="11" t="s">
        <v>78</v>
      </c>
      <c r="G2" s="12" t="s">
        <v>80</v>
      </c>
      <c r="H2" s="12" t="s">
        <v>102</v>
      </c>
      <c r="I2" s="12" t="s">
        <v>80</v>
      </c>
      <c r="J2" s="159" t="s">
        <v>81</v>
      </c>
      <c r="K2" s="160"/>
      <c r="L2" s="161"/>
      <c r="M2" s="54" t="s">
        <v>100</v>
      </c>
      <c r="N2" s="37" t="s">
        <v>101</v>
      </c>
    </row>
    <row r="3" spans="2:14" ht="15">
      <c r="B3" s="158"/>
      <c r="C3" s="5" t="s">
        <v>3</v>
      </c>
      <c r="D3" s="1" t="s">
        <v>3</v>
      </c>
      <c r="E3" s="1" t="s">
        <v>3</v>
      </c>
      <c r="F3" s="13" t="s">
        <v>79</v>
      </c>
      <c r="G3" s="13" t="s">
        <v>98</v>
      </c>
      <c r="H3" s="13" t="s">
        <v>103</v>
      </c>
      <c r="I3" s="13" t="s">
        <v>99</v>
      </c>
      <c r="J3" s="53" t="s">
        <v>94</v>
      </c>
      <c r="K3" s="20" t="s">
        <v>82</v>
      </c>
      <c r="L3" s="20" t="s">
        <v>83</v>
      </c>
      <c r="M3" s="44"/>
      <c r="N3" s="44"/>
    </row>
    <row r="4" spans="2:14" ht="15">
      <c r="B4" s="4" t="s">
        <v>4</v>
      </c>
      <c r="C4" s="2">
        <v>9.5</v>
      </c>
      <c r="D4" s="2">
        <v>117.8</v>
      </c>
      <c r="E4" s="2">
        <v>9.8</v>
      </c>
      <c r="F4" s="14">
        <v>0.064</v>
      </c>
      <c r="G4" s="15">
        <f aca="true" t="shared" si="0" ref="G4:G35">C4/F4</f>
        <v>148.4375</v>
      </c>
      <c r="H4" s="47">
        <f aca="true" t="shared" si="1" ref="H4:H35">G4*1000000000</f>
        <v>148437500000</v>
      </c>
      <c r="I4" s="35">
        <f aca="true" t="shared" si="2" ref="I4:I35">G4/1000</f>
        <v>0.1484375</v>
      </c>
      <c r="J4" s="18"/>
      <c r="K4" s="18"/>
      <c r="L4" s="18"/>
      <c r="M4" s="45"/>
      <c r="N4" s="45"/>
    </row>
    <row r="5" spans="2:14" ht="15">
      <c r="B5" s="4" t="s">
        <v>5</v>
      </c>
      <c r="C5" s="2">
        <v>13.7</v>
      </c>
      <c r="D5" s="2">
        <v>163.3</v>
      </c>
      <c r="E5" s="2">
        <v>12</v>
      </c>
      <c r="F5" s="14">
        <v>0.067</v>
      </c>
      <c r="G5" s="15">
        <f t="shared" si="0"/>
        <v>204.4776119402985</v>
      </c>
      <c r="H5" s="47">
        <f t="shared" si="1"/>
        <v>204477611940.2985</v>
      </c>
      <c r="I5" s="35">
        <f t="shared" si="2"/>
        <v>0.20447761194029848</v>
      </c>
      <c r="J5" s="19">
        <f aca="true" t="shared" si="3" ref="J5:J36">(C5-C4)/C4</f>
        <v>0.44210526315789467</v>
      </c>
      <c r="K5" s="19">
        <f aca="true" t="shared" si="4" ref="K5:K36">(D5-D4)/D4</f>
        <v>0.38624787775891356</v>
      </c>
      <c r="L5" s="19">
        <f aca="true" t="shared" si="5" ref="L5:L36">(G5-G4)/G4</f>
        <v>0.3775333857030635</v>
      </c>
      <c r="M5" s="46"/>
      <c r="N5" s="46"/>
    </row>
    <row r="6" spans="2:14" ht="15">
      <c r="B6" s="4" t="s">
        <v>6</v>
      </c>
      <c r="C6" s="2">
        <v>35.1</v>
      </c>
      <c r="D6" s="2">
        <v>375.4</v>
      </c>
      <c r="E6" s="2">
        <v>24.3</v>
      </c>
      <c r="F6" s="14">
        <v>0.075</v>
      </c>
      <c r="G6" s="15">
        <f t="shared" si="0"/>
        <v>468.00000000000006</v>
      </c>
      <c r="H6" s="47">
        <f t="shared" si="1"/>
        <v>468000000000.00006</v>
      </c>
      <c r="I6" s="35">
        <f t="shared" si="2"/>
        <v>0.4680000000000001</v>
      </c>
      <c r="J6" s="19">
        <f t="shared" si="3"/>
        <v>1.5620437956204383</v>
      </c>
      <c r="K6" s="19">
        <f t="shared" si="4"/>
        <v>1.2988364972443354</v>
      </c>
      <c r="L6" s="55">
        <f t="shared" si="5"/>
        <v>1.288759124087592</v>
      </c>
      <c r="M6" s="46"/>
      <c r="N6" s="46"/>
    </row>
    <row r="7" spans="2:14" ht="15">
      <c r="B7" s="4" t="s">
        <v>7</v>
      </c>
      <c r="C7" s="2">
        <v>78.6</v>
      </c>
      <c r="D7" s="2">
        <v>765.6</v>
      </c>
      <c r="E7" s="2">
        <v>43.6</v>
      </c>
      <c r="F7" s="14">
        <v>0.079</v>
      </c>
      <c r="G7" s="15">
        <f t="shared" si="0"/>
        <v>994.9367088607594</v>
      </c>
      <c r="H7" s="47">
        <f t="shared" si="1"/>
        <v>994936708860.7594</v>
      </c>
      <c r="I7" s="35">
        <f t="shared" si="2"/>
        <v>0.9949367088607594</v>
      </c>
      <c r="J7" s="19">
        <f t="shared" si="3"/>
        <v>1.2393162393162391</v>
      </c>
      <c r="K7" s="19">
        <f t="shared" si="4"/>
        <v>1.0394246137453385</v>
      </c>
      <c r="L7" s="55">
        <f t="shared" si="5"/>
        <v>1.125933138591366</v>
      </c>
      <c r="M7" s="46"/>
      <c r="N7" s="46"/>
    </row>
    <row r="8" spans="2:14" ht="15">
      <c r="B8" s="4" t="s">
        <v>8</v>
      </c>
      <c r="C8" s="2">
        <v>91.3</v>
      </c>
      <c r="D8" s="2">
        <v>962.1</v>
      </c>
      <c r="E8" s="2">
        <v>43.6</v>
      </c>
      <c r="F8" s="14">
        <v>0.081</v>
      </c>
      <c r="G8" s="15">
        <f t="shared" si="0"/>
        <v>1127.1604938271605</v>
      </c>
      <c r="H8" s="47">
        <f t="shared" si="1"/>
        <v>1127160493827.1604</v>
      </c>
      <c r="I8" s="35">
        <f t="shared" si="2"/>
        <v>1.1271604938271604</v>
      </c>
      <c r="J8" s="19">
        <f t="shared" si="3"/>
        <v>0.1615776081424937</v>
      </c>
      <c r="K8" s="19">
        <f t="shared" si="4"/>
        <v>0.25666144200626956</v>
      </c>
      <c r="L8" s="19">
        <f t="shared" si="5"/>
        <v>0.13289667954638282</v>
      </c>
      <c r="M8" s="46"/>
      <c r="N8" s="46"/>
    </row>
    <row r="9" spans="2:14" ht="15">
      <c r="B9" s="4" t="s">
        <v>9</v>
      </c>
      <c r="C9" s="2">
        <v>92.7</v>
      </c>
      <c r="D9" s="2">
        <v>1024.4</v>
      </c>
      <c r="E9" s="2">
        <v>41.9</v>
      </c>
      <c r="F9" s="14">
        <v>0.083</v>
      </c>
      <c r="G9" s="15">
        <f t="shared" si="0"/>
        <v>1116.867469879518</v>
      </c>
      <c r="H9" s="47">
        <f t="shared" si="1"/>
        <v>1116867469879.518</v>
      </c>
      <c r="I9" s="35">
        <f t="shared" si="2"/>
        <v>1.116867469879518</v>
      </c>
      <c r="J9" s="19">
        <f t="shared" si="3"/>
        <v>0.015334063526834673</v>
      </c>
      <c r="K9" s="19">
        <f t="shared" si="4"/>
        <v>0.0647541835568029</v>
      </c>
      <c r="L9" s="19">
        <f t="shared" si="5"/>
        <v>-0.009131817522004843</v>
      </c>
      <c r="M9" s="46"/>
      <c r="N9" s="46"/>
    </row>
    <row r="10" spans="2:14" ht="15">
      <c r="B10" s="4" t="s">
        <v>10</v>
      </c>
      <c r="C10" s="2">
        <v>55.2</v>
      </c>
      <c r="D10" s="2">
        <v>609.6</v>
      </c>
      <c r="E10" s="2">
        <v>24.8</v>
      </c>
      <c r="F10" s="14">
        <v>0.089</v>
      </c>
      <c r="G10" s="15">
        <f t="shared" si="0"/>
        <v>620.2247191011237</v>
      </c>
      <c r="H10" s="47">
        <f t="shared" si="1"/>
        <v>620224719101.1237</v>
      </c>
      <c r="I10" s="35">
        <f t="shared" si="2"/>
        <v>0.6202247191011236</v>
      </c>
      <c r="J10" s="19">
        <f t="shared" si="3"/>
        <v>-0.40453074433656955</v>
      </c>
      <c r="K10" s="19">
        <f t="shared" si="4"/>
        <v>-0.4049199531433034</v>
      </c>
      <c r="L10" s="19">
        <f t="shared" si="5"/>
        <v>-0.44467473910039623</v>
      </c>
      <c r="M10" s="46"/>
      <c r="N10" s="46"/>
    </row>
    <row r="11" spans="2:14" ht="15">
      <c r="B11" s="4" t="s">
        <v>11</v>
      </c>
      <c r="C11" s="2">
        <v>34.5</v>
      </c>
      <c r="D11" s="2">
        <v>345</v>
      </c>
      <c r="E11" s="2">
        <v>14.8</v>
      </c>
      <c r="F11" s="14">
        <v>0.102</v>
      </c>
      <c r="G11" s="15">
        <f t="shared" si="0"/>
        <v>338.2352941176471</v>
      </c>
      <c r="H11" s="47">
        <f t="shared" si="1"/>
        <v>338235294117.6471</v>
      </c>
      <c r="I11" s="35">
        <f t="shared" si="2"/>
        <v>0.3382352941176471</v>
      </c>
      <c r="J11" s="19">
        <f t="shared" si="3"/>
        <v>-0.37500000000000006</v>
      </c>
      <c r="K11" s="19">
        <f t="shared" si="4"/>
        <v>-0.4340551181102362</v>
      </c>
      <c r="L11" s="19">
        <f t="shared" si="5"/>
        <v>-0.4546568627450981</v>
      </c>
      <c r="M11" s="46"/>
      <c r="N11" s="46"/>
    </row>
    <row r="12" spans="2:14" ht="15">
      <c r="B12" s="4" t="s">
        <v>12</v>
      </c>
      <c r="C12" s="2">
        <v>29.8</v>
      </c>
      <c r="D12" s="2">
        <v>281.3</v>
      </c>
      <c r="E12" s="2">
        <v>11.6</v>
      </c>
      <c r="F12" s="14">
        <v>0.111</v>
      </c>
      <c r="G12" s="15">
        <f t="shared" si="0"/>
        <v>268.4684684684685</v>
      </c>
      <c r="H12" s="47">
        <f t="shared" si="1"/>
        <v>268468468468.46848</v>
      </c>
      <c r="I12" s="35">
        <f t="shared" si="2"/>
        <v>0.26846846846846845</v>
      </c>
      <c r="J12" s="19">
        <f t="shared" si="3"/>
        <v>-0.136231884057971</v>
      </c>
      <c r="K12" s="19">
        <f t="shared" si="4"/>
        <v>-0.18463768115942025</v>
      </c>
      <c r="L12" s="19">
        <f t="shared" si="5"/>
        <v>-0.20626713670191932</v>
      </c>
      <c r="M12" s="46"/>
      <c r="N12" s="46"/>
    </row>
    <row r="13" spans="2:14" ht="15">
      <c r="B13" s="4" t="s">
        <v>13</v>
      </c>
      <c r="C13" s="2">
        <v>38.8</v>
      </c>
      <c r="D13" s="2">
        <v>379.2</v>
      </c>
      <c r="E13" s="2">
        <v>14.3</v>
      </c>
      <c r="F13" s="14">
        <v>0.109</v>
      </c>
      <c r="G13" s="15">
        <f t="shared" si="0"/>
        <v>355.96330275229354</v>
      </c>
      <c r="H13" s="47">
        <f t="shared" si="1"/>
        <v>355963302752.2935</v>
      </c>
      <c r="I13" s="35">
        <f t="shared" si="2"/>
        <v>0.35596330275229354</v>
      </c>
      <c r="J13" s="19">
        <f t="shared" si="3"/>
        <v>0.30201342281879184</v>
      </c>
      <c r="K13" s="19">
        <f t="shared" si="4"/>
        <v>0.3480270174191254</v>
      </c>
      <c r="L13" s="19">
        <f t="shared" si="5"/>
        <v>0.32590357736592557</v>
      </c>
      <c r="M13" s="46"/>
      <c r="N13" s="46"/>
    </row>
    <row r="14" spans="2:14" ht="15">
      <c r="B14" s="4" t="s">
        <v>14</v>
      </c>
      <c r="C14" s="2">
        <v>42.6</v>
      </c>
      <c r="D14" s="2">
        <v>399.6</v>
      </c>
      <c r="E14" s="2">
        <v>15.6</v>
      </c>
      <c r="F14" s="14">
        <v>0.111</v>
      </c>
      <c r="G14" s="15">
        <f t="shared" si="0"/>
        <v>383.7837837837838</v>
      </c>
      <c r="H14" s="47">
        <f t="shared" si="1"/>
        <v>383783783783.7838</v>
      </c>
      <c r="I14" s="35">
        <f t="shared" si="2"/>
        <v>0.3837837837837838</v>
      </c>
      <c r="J14" s="19">
        <f t="shared" si="3"/>
        <v>0.09793814432989703</v>
      </c>
      <c r="K14" s="19">
        <f t="shared" si="4"/>
        <v>0.05379746835443047</v>
      </c>
      <c r="L14" s="19">
        <f t="shared" si="5"/>
        <v>0.07815547506269171</v>
      </c>
      <c r="M14" s="46"/>
      <c r="N14" s="46"/>
    </row>
    <row r="15" spans="2:14" ht="15">
      <c r="B15" s="4" t="s">
        <v>15</v>
      </c>
      <c r="C15" s="2">
        <v>45.5</v>
      </c>
      <c r="D15" s="2">
        <v>434.7</v>
      </c>
      <c r="E15" s="2">
        <v>14.2</v>
      </c>
      <c r="F15" s="14">
        <v>0.119</v>
      </c>
      <c r="G15" s="15">
        <f t="shared" si="0"/>
        <v>382.3529411764706</v>
      </c>
      <c r="H15" s="47">
        <f t="shared" si="1"/>
        <v>382352941176.4706</v>
      </c>
      <c r="I15" s="35">
        <f t="shared" si="2"/>
        <v>0.3823529411764706</v>
      </c>
      <c r="J15" s="19">
        <f t="shared" si="3"/>
        <v>0.06807511737089199</v>
      </c>
      <c r="K15" s="19">
        <f t="shared" si="4"/>
        <v>0.08783783783783775</v>
      </c>
      <c r="L15" s="19">
        <f t="shared" si="5"/>
        <v>-0.0037282518641259315</v>
      </c>
      <c r="M15" s="46"/>
      <c r="N15" s="46"/>
    </row>
    <row r="16" spans="2:14" ht="15">
      <c r="B16" s="4" t="s">
        <v>16</v>
      </c>
      <c r="C16" s="2">
        <v>67.7</v>
      </c>
      <c r="D16" s="2">
        <v>649.6</v>
      </c>
      <c r="E16" s="2">
        <v>19.4</v>
      </c>
      <c r="F16" s="14">
        <v>0.122</v>
      </c>
      <c r="G16" s="15">
        <f t="shared" si="0"/>
        <v>554.9180327868853</v>
      </c>
      <c r="H16" s="47">
        <f t="shared" si="1"/>
        <v>554918032786.8853</v>
      </c>
      <c r="I16" s="35">
        <f t="shared" si="2"/>
        <v>0.5549180327868853</v>
      </c>
      <c r="J16" s="19">
        <f t="shared" si="3"/>
        <v>0.48791208791208796</v>
      </c>
      <c r="K16" s="19">
        <f t="shared" si="4"/>
        <v>0.49436392914653793</v>
      </c>
      <c r="L16" s="19">
        <f t="shared" si="5"/>
        <v>0.45132408575031535</v>
      </c>
      <c r="M16" s="46"/>
      <c r="N16" s="46"/>
    </row>
    <row r="17" spans="2:14" ht="15">
      <c r="B17" s="4" t="s">
        <v>17</v>
      </c>
      <c r="C17" s="2">
        <v>76.1</v>
      </c>
      <c r="D17" s="2">
        <v>677.1</v>
      </c>
      <c r="E17" s="2">
        <v>20.4</v>
      </c>
      <c r="F17" s="14">
        <v>0.122</v>
      </c>
      <c r="G17" s="15">
        <f t="shared" si="0"/>
        <v>623.7704918032787</v>
      </c>
      <c r="H17" s="47">
        <f t="shared" si="1"/>
        <v>623770491803.2787</v>
      </c>
      <c r="I17" s="35">
        <f t="shared" si="2"/>
        <v>0.6237704918032787</v>
      </c>
      <c r="J17" s="19">
        <f t="shared" si="3"/>
        <v>0.12407680945347106</v>
      </c>
      <c r="K17" s="19">
        <f t="shared" si="4"/>
        <v>0.04233374384236453</v>
      </c>
      <c r="L17" s="19">
        <f t="shared" si="5"/>
        <v>0.12407680945347105</v>
      </c>
      <c r="M17" s="46"/>
      <c r="N17" s="46"/>
    </row>
    <row r="18" spans="2:14" ht="15">
      <c r="B18" s="4" t="s">
        <v>18</v>
      </c>
      <c r="C18" s="2">
        <v>70.9</v>
      </c>
      <c r="D18" s="2">
        <v>609.2</v>
      </c>
      <c r="E18" s="2">
        <v>18.8</v>
      </c>
      <c r="F18" s="14">
        <v>0.123</v>
      </c>
      <c r="G18" s="15">
        <f t="shared" si="0"/>
        <v>576.4227642276423</v>
      </c>
      <c r="H18" s="47">
        <f t="shared" si="1"/>
        <v>576422764227.6423</v>
      </c>
      <c r="I18" s="35">
        <f t="shared" si="2"/>
        <v>0.5764227642276424</v>
      </c>
      <c r="J18" s="19">
        <f t="shared" si="3"/>
        <v>-0.06833114323258856</v>
      </c>
      <c r="K18" s="19">
        <f t="shared" si="4"/>
        <v>-0.10028060847732975</v>
      </c>
      <c r="L18" s="19">
        <f t="shared" si="5"/>
        <v>-0.07590568678354313</v>
      </c>
      <c r="M18" s="46"/>
      <c r="N18" s="46"/>
    </row>
    <row r="19" spans="2:14" ht="15">
      <c r="B19" s="4" t="s">
        <v>19</v>
      </c>
      <c r="C19" s="2">
        <v>68.4</v>
      </c>
      <c r="D19" s="2">
        <v>568.9</v>
      </c>
      <c r="E19" s="2">
        <v>17.3</v>
      </c>
      <c r="F19" s="14">
        <v>0.123</v>
      </c>
      <c r="G19" s="15">
        <f t="shared" si="0"/>
        <v>556.0975609756098</v>
      </c>
      <c r="H19" s="47">
        <f t="shared" si="1"/>
        <v>556097560975.6097</v>
      </c>
      <c r="I19" s="35">
        <f t="shared" si="2"/>
        <v>0.5560975609756098</v>
      </c>
      <c r="J19" s="19">
        <f t="shared" si="3"/>
        <v>-0.03526093088857545</v>
      </c>
      <c r="K19" s="19">
        <f t="shared" si="4"/>
        <v>-0.06615233092580444</v>
      </c>
      <c r="L19" s="19">
        <f t="shared" si="5"/>
        <v>-0.035260930888575535</v>
      </c>
      <c r="M19" s="46"/>
      <c r="N19" s="46"/>
    </row>
    <row r="20" spans="2:14" ht="15">
      <c r="B20" s="4" t="s">
        <v>20</v>
      </c>
      <c r="C20" s="2">
        <v>70.6</v>
      </c>
      <c r="D20" s="2">
        <v>559.3</v>
      </c>
      <c r="E20" s="2">
        <v>16.5</v>
      </c>
      <c r="F20" s="14">
        <v>0.125</v>
      </c>
      <c r="G20" s="15">
        <f t="shared" si="0"/>
        <v>564.8</v>
      </c>
      <c r="H20" s="47">
        <f t="shared" si="1"/>
        <v>564800000000</v>
      </c>
      <c r="I20" s="35">
        <f t="shared" si="2"/>
        <v>0.5648</v>
      </c>
      <c r="J20" s="19">
        <f t="shared" si="3"/>
        <v>0.03216374269005831</v>
      </c>
      <c r="K20" s="19">
        <f t="shared" si="4"/>
        <v>-0.016874670416593466</v>
      </c>
      <c r="L20" s="19">
        <f t="shared" si="5"/>
        <v>0.015649122807017416</v>
      </c>
      <c r="M20" s="46"/>
      <c r="N20" s="46"/>
    </row>
    <row r="21" spans="2:14" ht="15">
      <c r="B21" s="4" t="s">
        <v>21</v>
      </c>
      <c r="C21" s="2">
        <v>76.6</v>
      </c>
      <c r="D21" s="2">
        <v>577.1</v>
      </c>
      <c r="E21" s="2">
        <v>17</v>
      </c>
      <c r="F21" s="14">
        <v>0.129</v>
      </c>
      <c r="G21" s="15">
        <f t="shared" si="0"/>
        <v>593.798449612403</v>
      </c>
      <c r="H21" s="47">
        <f t="shared" si="1"/>
        <v>593798449612.4031</v>
      </c>
      <c r="I21" s="35">
        <f t="shared" si="2"/>
        <v>0.593798449612403</v>
      </c>
      <c r="J21" s="19">
        <f t="shared" si="3"/>
        <v>0.08498583569405099</v>
      </c>
      <c r="K21" s="19">
        <f t="shared" si="4"/>
        <v>0.031825496155909294</v>
      </c>
      <c r="L21" s="19">
        <f t="shared" si="5"/>
        <v>0.051342864044623016</v>
      </c>
      <c r="M21" s="46"/>
      <c r="N21" s="46"/>
    </row>
    <row r="22" spans="2:14" ht="15">
      <c r="B22" s="4" t="s">
        <v>22</v>
      </c>
      <c r="C22" s="2">
        <v>82.4</v>
      </c>
      <c r="D22" s="2">
        <v>586.5</v>
      </c>
      <c r="E22" s="2">
        <v>17.9</v>
      </c>
      <c r="F22" s="14">
        <v>0.133</v>
      </c>
      <c r="G22" s="15">
        <f t="shared" si="0"/>
        <v>619.5488721804511</v>
      </c>
      <c r="H22" s="47">
        <f t="shared" si="1"/>
        <v>619548872180.451</v>
      </c>
      <c r="I22" s="35">
        <f t="shared" si="2"/>
        <v>0.6195488721804511</v>
      </c>
      <c r="J22" s="19">
        <f t="shared" si="3"/>
        <v>0.0757180156657965</v>
      </c>
      <c r="K22" s="19">
        <f t="shared" si="4"/>
        <v>0.016288338242938794</v>
      </c>
      <c r="L22" s="19">
        <f t="shared" si="5"/>
        <v>0.04336559414201307</v>
      </c>
      <c r="M22" s="46"/>
      <c r="N22" s="46"/>
    </row>
    <row r="23" spans="2:14" ht="15">
      <c r="B23" s="4" t="s">
        <v>23</v>
      </c>
      <c r="C23" s="2">
        <v>92.1</v>
      </c>
      <c r="D23" s="2">
        <v>630.4</v>
      </c>
      <c r="E23" s="2">
        <v>18.8</v>
      </c>
      <c r="F23" s="14">
        <v>0.133</v>
      </c>
      <c r="G23" s="15">
        <f t="shared" si="0"/>
        <v>692.4812030075187</v>
      </c>
      <c r="H23" s="47">
        <f t="shared" si="1"/>
        <v>692481203007.5187</v>
      </c>
      <c r="I23" s="35">
        <f t="shared" si="2"/>
        <v>0.6924812030075187</v>
      </c>
      <c r="J23" s="19">
        <f t="shared" si="3"/>
        <v>0.1177184466019416</v>
      </c>
      <c r="K23" s="19">
        <f t="shared" si="4"/>
        <v>0.07485080988917302</v>
      </c>
      <c r="L23" s="19">
        <f t="shared" si="5"/>
        <v>0.1177184466019417</v>
      </c>
      <c r="M23" s="46"/>
      <c r="N23" s="46"/>
    </row>
    <row r="24" spans="2:14" ht="15">
      <c r="B24" s="4" t="s">
        <v>24</v>
      </c>
      <c r="C24" s="2">
        <v>92.2</v>
      </c>
      <c r="D24" s="2">
        <v>628.4</v>
      </c>
      <c r="E24" s="2">
        <v>17.8</v>
      </c>
      <c r="F24" s="14">
        <v>0.136</v>
      </c>
      <c r="G24" s="15">
        <f t="shared" si="0"/>
        <v>677.9411764705882</v>
      </c>
      <c r="H24" s="47">
        <f t="shared" si="1"/>
        <v>677941176470.5881</v>
      </c>
      <c r="I24" s="35">
        <f t="shared" si="2"/>
        <v>0.6779411764705882</v>
      </c>
      <c r="J24" s="19">
        <f t="shared" si="3"/>
        <v>0.001085776330076097</v>
      </c>
      <c r="K24" s="19">
        <f t="shared" si="4"/>
        <v>-0.0031725888324873096</v>
      </c>
      <c r="L24" s="19">
        <f t="shared" si="5"/>
        <v>-0.02099699814779331</v>
      </c>
      <c r="M24" s="46"/>
      <c r="N24" s="46"/>
    </row>
    <row r="25" spans="2:14" ht="15">
      <c r="B25" s="4" t="s">
        <v>25</v>
      </c>
      <c r="C25" s="2">
        <v>97.7</v>
      </c>
      <c r="D25" s="2">
        <v>648.5</v>
      </c>
      <c r="E25" s="2">
        <v>18.4</v>
      </c>
      <c r="F25" s="14">
        <v>0.137</v>
      </c>
      <c r="G25" s="15">
        <f t="shared" si="0"/>
        <v>713.1386861313869</v>
      </c>
      <c r="H25" s="47">
        <f t="shared" si="1"/>
        <v>713138686131.3868</v>
      </c>
      <c r="I25" s="35">
        <f t="shared" si="2"/>
        <v>0.7131386861313869</v>
      </c>
      <c r="J25" s="19">
        <f t="shared" si="3"/>
        <v>0.059652928416485895</v>
      </c>
      <c r="K25" s="19">
        <f t="shared" si="4"/>
        <v>0.03198599618077661</v>
      </c>
      <c r="L25" s="19">
        <f t="shared" si="5"/>
        <v>0.05191823550833646</v>
      </c>
      <c r="M25" s="46"/>
      <c r="N25" s="46"/>
    </row>
    <row r="26" spans="2:14" ht="15">
      <c r="B26" s="4" t="s">
        <v>26</v>
      </c>
      <c r="C26" s="2">
        <v>106.8</v>
      </c>
      <c r="D26" s="2">
        <v>707</v>
      </c>
      <c r="E26" s="2">
        <v>18.8</v>
      </c>
      <c r="F26" s="14">
        <v>0.138</v>
      </c>
      <c r="G26" s="15">
        <f t="shared" si="0"/>
        <v>773.9130434782608</v>
      </c>
      <c r="H26" s="47">
        <f t="shared" si="1"/>
        <v>773913043478.2607</v>
      </c>
      <c r="I26" s="35">
        <f t="shared" si="2"/>
        <v>0.7739130434782607</v>
      </c>
      <c r="J26" s="19">
        <f t="shared" si="3"/>
        <v>0.09314227226202655</v>
      </c>
      <c r="K26" s="19">
        <f t="shared" si="4"/>
        <v>0.09020817270624518</v>
      </c>
      <c r="L26" s="19">
        <f t="shared" si="5"/>
        <v>0.0852209514485335</v>
      </c>
      <c r="M26" s="46"/>
      <c r="N26" s="46"/>
    </row>
    <row r="27" spans="2:14" ht="15">
      <c r="B27" s="4" t="s">
        <v>27</v>
      </c>
      <c r="C27" s="2">
        <v>111.3</v>
      </c>
      <c r="D27" s="2">
        <v>705</v>
      </c>
      <c r="E27" s="2">
        <v>18.6</v>
      </c>
      <c r="F27" s="14">
        <v>0.14</v>
      </c>
      <c r="G27" s="15">
        <f t="shared" si="0"/>
        <v>794.9999999999999</v>
      </c>
      <c r="H27" s="47">
        <f t="shared" si="1"/>
        <v>794999999999.9999</v>
      </c>
      <c r="I27" s="35">
        <f t="shared" si="2"/>
        <v>0.7949999999999999</v>
      </c>
      <c r="J27" s="19">
        <f t="shared" si="3"/>
        <v>0.042134831460674156</v>
      </c>
      <c r="K27" s="19">
        <f t="shared" si="4"/>
        <v>-0.002828854314002829</v>
      </c>
      <c r="L27" s="19">
        <f t="shared" si="5"/>
        <v>0.027247191011235954</v>
      </c>
      <c r="M27" s="46"/>
      <c r="N27" s="46"/>
    </row>
    <row r="28" spans="2:14" ht="15">
      <c r="B28" s="4" t="s">
        <v>28</v>
      </c>
      <c r="C28" s="2">
        <v>118.5</v>
      </c>
      <c r="D28" s="2">
        <v>740.8</v>
      </c>
      <c r="E28" s="2">
        <v>18.5</v>
      </c>
      <c r="F28" s="14">
        <v>0.142</v>
      </c>
      <c r="G28" s="15">
        <f t="shared" si="0"/>
        <v>834.5070422535211</v>
      </c>
      <c r="H28" s="47">
        <f t="shared" si="1"/>
        <v>834507042253.5211</v>
      </c>
      <c r="I28" s="35">
        <f t="shared" si="2"/>
        <v>0.8345070422535211</v>
      </c>
      <c r="J28" s="19">
        <f t="shared" si="3"/>
        <v>0.06469002695417793</v>
      </c>
      <c r="K28" s="19">
        <f t="shared" si="4"/>
        <v>0.05078014184397157</v>
      </c>
      <c r="L28" s="19">
        <f t="shared" si="5"/>
        <v>0.04969439277172487</v>
      </c>
      <c r="M28" s="46"/>
      <c r="N28" s="46"/>
    </row>
    <row r="29" spans="2:14" ht="15">
      <c r="B29" s="4" t="s">
        <v>29</v>
      </c>
      <c r="C29" s="2">
        <v>118.2</v>
      </c>
      <c r="D29" s="2">
        <v>729.4</v>
      </c>
      <c r="E29" s="2">
        <v>17.2</v>
      </c>
      <c r="F29" s="14">
        <v>0.144</v>
      </c>
      <c r="G29" s="15">
        <f t="shared" si="0"/>
        <v>820.8333333333334</v>
      </c>
      <c r="H29" s="47">
        <f t="shared" si="1"/>
        <v>820833333333.3334</v>
      </c>
      <c r="I29" s="35">
        <f t="shared" si="2"/>
        <v>0.8208333333333334</v>
      </c>
      <c r="J29" s="19">
        <f t="shared" si="3"/>
        <v>-0.0025316455696202294</v>
      </c>
      <c r="K29" s="19">
        <f t="shared" si="4"/>
        <v>-0.015388768898488092</v>
      </c>
      <c r="L29" s="19">
        <f t="shared" si="5"/>
        <v>-0.016385372714486618</v>
      </c>
      <c r="M29" s="46"/>
      <c r="N29" s="46"/>
    </row>
    <row r="30" spans="2:14" ht="15">
      <c r="B30" s="4" t="s">
        <v>30</v>
      </c>
      <c r="C30" s="2">
        <v>134.5</v>
      </c>
      <c r="D30" s="2">
        <v>810.9</v>
      </c>
      <c r="E30" s="2">
        <v>17.8</v>
      </c>
      <c r="F30" s="14">
        <v>0.149</v>
      </c>
      <c r="G30" s="15">
        <f t="shared" si="0"/>
        <v>902.6845637583893</v>
      </c>
      <c r="H30" s="47">
        <f t="shared" si="1"/>
        <v>902684563758.3894</v>
      </c>
      <c r="I30" s="35">
        <f t="shared" si="2"/>
        <v>0.9026845637583893</v>
      </c>
      <c r="J30" s="19">
        <f t="shared" si="3"/>
        <v>0.13790186125211504</v>
      </c>
      <c r="K30" s="19">
        <f t="shared" si="4"/>
        <v>0.11173567315601865</v>
      </c>
      <c r="L30" s="19">
        <f t="shared" si="5"/>
        <v>0.09971723503560118</v>
      </c>
      <c r="M30" s="46"/>
      <c r="N30" s="46"/>
    </row>
    <row r="31" spans="2:14" ht="15">
      <c r="B31" s="4" t="s">
        <v>31</v>
      </c>
      <c r="C31" s="2">
        <v>157.5</v>
      </c>
      <c r="D31" s="2">
        <v>926.3</v>
      </c>
      <c r="E31" s="2">
        <v>19.4</v>
      </c>
      <c r="F31" s="14">
        <v>0.153</v>
      </c>
      <c r="G31" s="15">
        <f t="shared" si="0"/>
        <v>1029.4117647058824</v>
      </c>
      <c r="H31" s="47">
        <f t="shared" si="1"/>
        <v>1029411764705.8824</v>
      </c>
      <c r="I31" s="35">
        <f t="shared" si="2"/>
        <v>1.0294117647058825</v>
      </c>
      <c r="J31" s="19">
        <f t="shared" si="3"/>
        <v>0.17100371747211895</v>
      </c>
      <c r="K31" s="19">
        <f t="shared" si="4"/>
        <v>0.14231101245529656</v>
      </c>
      <c r="L31" s="19">
        <f t="shared" si="5"/>
        <v>0.14038924119833807</v>
      </c>
      <c r="M31" s="46"/>
      <c r="N31" s="46"/>
    </row>
    <row r="32" spans="2:14" ht="15">
      <c r="B32" s="4" t="s">
        <v>32</v>
      </c>
      <c r="C32" s="2">
        <v>178.1</v>
      </c>
      <c r="D32" s="2">
        <v>1009.3</v>
      </c>
      <c r="E32" s="2">
        <v>20.5</v>
      </c>
      <c r="F32" s="14">
        <v>0.16</v>
      </c>
      <c r="G32" s="15">
        <f t="shared" si="0"/>
        <v>1113.125</v>
      </c>
      <c r="H32" s="47">
        <f t="shared" si="1"/>
        <v>1113125000000</v>
      </c>
      <c r="I32" s="35">
        <f t="shared" si="2"/>
        <v>1.113125</v>
      </c>
      <c r="J32" s="19">
        <f t="shared" si="3"/>
        <v>0.13079365079365077</v>
      </c>
      <c r="K32" s="19">
        <f t="shared" si="4"/>
        <v>0.08960380006477384</v>
      </c>
      <c r="L32" s="19">
        <f t="shared" si="5"/>
        <v>0.08132142857142849</v>
      </c>
      <c r="M32" s="46"/>
      <c r="N32" s="46"/>
    </row>
    <row r="33" spans="2:15" ht="15">
      <c r="B33" s="21" t="s">
        <v>33</v>
      </c>
      <c r="C33" s="2">
        <v>183.6</v>
      </c>
      <c r="D33" s="2">
        <v>976.3</v>
      </c>
      <c r="E33" s="2">
        <v>19.4</v>
      </c>
      <c r="F33" s="14">
        <v>0.168</v>
      </c>
      <c r="G33" s="15">
        <f t="shared" si="0"/>
        <v>1092.8571428571427</v>
      </c>
      <c r="H33" s="47">
        <f t="shared" si="1"/>
        <v>1092857142857.1427</v>
      </c>
      <c r="I33" s="35">
        <f t="shared" si="2"/>
        <v>1.0928571428571427</v>
      </c>
      <c r="J33" s="19">
        <f t="shared" si="3"/>
        <v>0.030881527231892195</v>
      </c>
      <c r="K33" s="19">
        <f t="shared" si="4"/>
        <v>-0.03269592787080155</v>
      </c>
      <c r="L33" s="19">
        <f t="shared" si="5"/>
        <v>-0.018208069302959987</v>
      </c>
      <c r="M33" s="46"/>
      <c r="N33" s="46"/>
      <c r="O33" s="162" t="s">
        <v>84</v>
      </c>
    </row>
    <row r="34" spans="2:15" ht="15">
      <c r="B34" s="4" t="s">
        <v>34</v>
      </c>
      <c r="C34" s="2">
        <v>195.6</v>
      </c>
      <c r="D34" s="2">
        <v>982.2</v>
      </c>
      <c r="E34" s="2">
        <v>19.3</v>
      </c>
      <c r="F34" s="14">
        <v>0.178</v>
      </c>
      <c r="G34" s="15">
        <f t="shared" si="0"/>
        <v>1098.876404494382</v>
      </c>
      <c r="H34" s="47">
        <f t="shared" si="1"/>
        <v>1098876404494.3821</v>
      </c>
      <c r="I34" s="35">
        <f t="shared" si="2"/>
        <v>1.0988764044943822</v>
      </c>
      <c r="J34" s="19">
        <f t="shared" si="3"/>
        <v>0.06535947712418301</v>
      </c>
      <c r="K34" s="19">
        <f t="shared" si="4"/>
        <v>0.006043224418723846</v>
      </c>
      <c r="L34" s="19">
        <f t="shared" si="5"/>
        <v>0.005507821105970716</v>
      </c>
      <c r="M34" s="46"/>
      <c r="N34" s="46"/>
      <c r="O34" s="162"/>
    </row>
    <row r="35" spans="2:15" ht="15">
      <c r="B35" s="4" t="s">
        <v>35</v>
      </c>
      <c r="C35" s="2">
        <v>210.2</v>
      </c>
      <c r="D35" s="2">
        <v>985.3</v>
      </c>
      <c r="E35" s="2">
        <v>19.5</v>
      </c>
      <c r="F35" s="14">
        <v>0.186</v>
      </c>
      <c r="G35" s="15">
        <f t="shared" si="0"/>
        <v>1130.1075268817203</v>
      </c>
      <c r="H35" s="47">
        <f t="shared" si="1"/>
        <v>1130107526881.7202</v>
      </c>
      <c r="I35" s="35">
        <f t="shared" si="2"/>
        <v>1.1301075268817202</v>
      </c>
      <c r="J35" s="19">
        <f t="shared" si="3"/>
        <v>0.07464212678936602</v>
      </c>
      <c r="K35" s="19">
        <f t="shared" si="4"/>
        <v>0.0031561800040723976</v>
      </c>
      <c r="L35" s="19">
        <f t="shared" si="5"/>
        <v>0.028420960045737256</v>
      </c>
      <c r="M35" s="46"/>
      <c r="N35" s="46"/>
      <c r="O35" s="162"/>
    </row>
    <row r="36" spans="2:15" ht="15">
      <c r="B36" s="4" t="s">
        <v>36</v>
      </c>
      <c r="C36" s="2">
        <v>230.7</v>
      </c>
      <c r="D36" s="2">
        <v>1010.4</v>
      </c>
      <c r="E36" s="2">
        <v>19.6</v>
      </c>
      <c r="F36" s="14">
        <v>0.192</v>
      </c>
      <c r="G36" s="15">
        <f aca="true" t="shared" si="6" ref="G36:G67">C36/F36</f>
        <v>1201.5625</v>
      </c>
      <c r="H36" s="47">
        <f aca="true" t="shared" si="7" ref="H36:H67">G36*1000000000</f>
        <v>1201562500000</v>
      </c>
      <c r="I36" s="35">
        <f aca="true" t="shared" si="8" ref="I36:I67">G36/1000</f>
        <v>1.2015625</v>
      </c>
      <c r="J36" s="19">
        <f t="shared" si="3"/>
        <v>0.09752616555661275</v>
      </c>
      <c r="K36" s="19">
        <f t="shared" si="4"/>
        <v>0.025474474779255074</v>
      </c>
      <c r="L36" s="19">
        <f t="shared" si="5"/>
        <v>0.06322847288296869</v>
      </c>
      <c r="M36" s="46"/>
      <c r="N36" s="46"/>
      <c r="O36" s="162"/>
    </row>
    <row r="37" spans="2:15" ht="15">
      <c r="B37" s="4" t="s">
        <v>37</v>
      </c>
      <c r="C37" s="2">
        <v>245.7</v>
      </c>
      <c r="D37" s="2">
        <v>1018.3</v>
      </c>
      <c r="E37" s="2">
        <v>18.7</v>
      </c>
      <c r="F37" s="14">
        <v>0.204</v>
      </c>
      <c r="G37" s="15">
        <f t="shared" si="6"/>
        <v>1204.4117647058824</v>
      </c>
      <c r="H37" s="47">
        <f t="shared" si="7"/>
        <v>1204411764705.8823</v>
      </c>
      <c r="I37" s="35">
        <f t="shared" si="8"/>
        <v>1.2044117647058825</v>
      </c>
      <c r="J37" s="19">
        <f aca="true" t="shared" si="9" ref="J37:J68">(C37-C36)/C36</f>
        <v>0.06501950585175553</v>
      </c>
      <c r="K37" s="19">
        <f aca="true" t="shared" si="10" ref="K37:K68">(D37-D36)/D36</f>
        <v>0.00781868566904194</v>
      </c>
      <c r="L37" s="19">
        <f aca="true" t="shared" si="11" ref="L37:L68">(G37-G36)/G36</f>
        <v>0.0023712996251817387</v>
      </c>
      <c r="M37" s="46"/>
      <c r="N37" s="46"/>
      <c r="O37" s="162"/>
    </row>
    <row r="38" spans="2:15" ht="15" customHeight="1">
      <c r="B38" s="21" t="s">
        <v>38</v>
      </c>
      <c r="C38" s="2">
        <v>269.4</v>
      </c>
      <c r="D38" s="2">
        <v>1027.3</v>
      </c>
      <c r="E38" s="2">
        <v>18.7</v>
      </c>
      <c r="F38" s="14">
        <v>0.226</v>
      </c>
      <c r="G38" s="15">
        <f t="shared" si="6"/>
        <v>1192.0353982300883</v>
      </c>
      <c r="H38" s="47">
        <f t="shared" si="7"/>
        <v>1192035398230.0884</v>
      </c>
      <c r="I38" s="35">
        <f t="shared" si="8"/>
        <v>1.1920353982300882</v>
      </c>
      <c r="J38" s="19">
        <f t="shared" si="9"/>
        <v>0.09645909645909642</v>
      </c>
      <c r="K38" s="19">
        <f t="shared" si="10"/>
        <v>0.008838259844839439</v>
      </c>
      <c r="L38" s="19">
        <f t="shared" si="11"/>
        <v>-0.010275859833382205</v>
      </c>
      <c r="M38" s="46"/>
      <c r="N38" s="46"/>
      <c r="O38" s="147" t="s">
        <v>85</v>
      </c>
    </row>
    <row r="39" spans="2:21" ht="15">
      <c r="B39" s="4" t="s">
        <v>39</v>
      </c>
      <c r="C39" s="2">
        <v>332.3</v>
      </c>
      <c r="D39" s="2">
        <v>1149.9</v>
      </c>
      <c r="E39" s="2">
        <v>21.3</v>
      </c>
      <c r="F39" s="14">
        <v>0.247</v>
      </c>
      <c r="G39" s="15">
        <f t="shared" si="6"/>
        <v>1345.3441295546559</v>
      </c>
      <c r="H39" s="47">
        <f t="shared" si="7"/>
        <v>1345344129554.6558</v>
      </c>
      <c r="I39" s="35">
        <f t="shared" si="8"/>
        <v>1.3453441295546558</v>
      </c>
      <c r="J39" s="19">
        <f t="shared" si="9"/>
        <v>0.2334818114328138</v>
      </c>
      <c r="K39" s="19">
        <f t="shared" si="10"/>
        <v>0.11934196437262741</v>
      </c>
      <c r="L39" s="19">
        <f t="shared" si="11"/>
        <v>0.1286108881935868</v>
      </c>
      <c r="M39" s="46"/>
      <c r="N39" s="46"/>
      <c r="O39" s="136"/>
      <c r="Q39" s="137" t="s">
        <v>96</v>
      </c>
      <c r="R39" s="139" t="s">
        <v>92</v>
      </c>
      <c r="S39" s="137" t="s">
        <v>91</v>
      </c>
      <c r="T39" s="154" t="s">
        <v>93</v>
      </c>
      <c r="U39" s="155"/>
    </row>
    <row r="40" spans="2:21" ht="15.75" thickBot="1">
      <c r="B40" s="28" t="s">
        <v>40</v>
      </c>
      <c r="C40" s="29">
        <v>371.8</v>
      </c>
      <c r="D40" s="29">
        <v>1192.4</v>
      </c>
      <c r="E40" s="29">
        <v>21.4</v>
      </c>
      <c r="F40" s="30">
        <v>0.261</v>
      </c>
      <c r="G40" s="31">
        <f t="shared" si="6"/>
        <v>1424.521072796935</v>
      </c>
      <c r="H40" s="50">
        <f t="shared" si="7"/>
        <v>1424521072796.935</v>
      </c>
      <c r="I40" s="51">
        <f t="shared" si="8"/>
        <v>1.4245210727969349</v>
      </c>
      <c r="J40" s="32">
        <f t="shared" si="9"/>
        <v>0.11886849232621124</v>
      </c>
      <c r="K40" s="32">
        <f t="shared" si="10"/>
        <v>0.03695973562918514</v>
      </c>
      <c r="L40" s="32">
        <f t="shared" si="11"/>
        <v>0.0588525578719318</v>
      </c>
      <c r="M40" s="52"/>
      <c r="N40" s="52"/>
      <c r="O40" s="163"/>
      <c r="Q40" s="138"/>
      <c r="R40" s="140"/>
      <c r="S40" s="138"/>
      <c r="T40" s="33" t="s">
        <v>94</v>
      </c>
      <c r="U40" s="33" t="s">
        <v>95</v>
      </c>
    </row>
    <row r="41" spans="2:21" ht="15" customHeight="1">
      <c r="B41" s="24" t="s">
        <v>41</v>
      </c>
      <c r="C41" s="3">
        <v>409.2</v>
      </c>
      <c r="D41" s="3">
        <v>1213.6</v>
      </c>
      <c r="E41" s="3">
        <v>20.7</v>
      </c>
      <c r="F41" s="25">
        <v>0.278</v>
      </c>
      <c r="G41" s="26">
        <f t="shared" si="6"/>
        <v>1471.9424460431653</v>
      </c>
      <c r="H41" s="48">
        <f t="shared" si="7"/>
        <v>1471942446043.1653</v>
      </c>
      <c r="I41" s="49">
        <f t="shared" si="8"/>
        <v>1.4719424460431654</v>
      </c>
      <c r="J41" s="27">
        <f t="shared" si="9"/>
        <v>0.10059171597633129</v>
      </c>
      <c r="K41" s="27">
        <f t="shared" si="10"/>
        <v>0.017779268701777772</v>
      </c>
      <c r="L41" s="27">
        <f t="shared" si="11"/>
        <v>0.0332893448554764</v>
      </c>
      <c r="M41" s="38">
        <v>220239425</v>
      </c>
      <c r="N41" s="38">
        <f aca="true" t="shared" si="12" ref="N41:N76">H41/M41</f>
        <v>6683.373996472998</v>
      </c>
      <c r="O41" s="58"/>
      <c r="P41" s="24" t="s">
        <v>41</v>
      </c>
      <c r="Q41" s="134" t="s">
        <v>86</v>
      </c>
      <c r="R41" s="143">
        <v>1</v>
      </c>
      <c r="S41" s="151">
        <f>AVERAGE(L41:L44)</f>
        <v>0.023736395642678917</v>
      </c>
      <c r="T41" s="148">
        <f>C44-C41</f>
        <v>181.7</v>
      </c>
      <c r="U41" s="148">
        <f>G44-G41</f>
        <v>91.28506718434778</v>
      </c>
    </row>
    <row r="42" spans="2:21" ht="15" customHeight="1">
      <c r="B42" s="4" t="s">
        <v>42</v>
      </c>
      <c r="C42" s="2">
        <v>458.7</v>
      </c>
      <c r="D42" s="2">
        <v>1278.2</v>
      </c>
      <c r="E42" s="2">
        <v>20.7</v>
      </c>
      <c r="F42" s="14">
        <v>0.299</v>
      </c>
      <c r="G42" s="15">
        <f t="shared" si="6"/>
        <v>1534.113712374582</v>
      </c>
      <c r="H42" s="47">
        <f t="shared" si="7"/>
        <v>1534113712374.582</v>
      </c>
      <c r="I42" s="35">
        <f t="shared" si="8"/>
        <v>1.534113712374582</v>
      </c>
      <c r="J42" s="19">
        <f t="shared" si="9"/>
        <v>0.12096774193548387</v>
      </c>
      <c r="K42" s="19">
        <f t="shared" si="10"/>
        <v>0.05323005932762042</v>
      </c>
      <c r="L42" s="19">
        <f t="shared" si="11"/>
        <v>0.04223756608048352</v>
      </c>
      <c r="M42" s="39">
        <v>222584545</v>
      </c>
      <c r="N42" s="39">
        <f t="shared" si="12"/>
        <v>6892.274180018123</v>
      </c>
      <c r="O42" s="134" t="s">
        <v>112</v>
      </c>
      <c r="P42" s="4" t="s">
        <v>42</v>
      </c>
      <c r="Q42" s="134"/>
      <c r="R42" s="143"/>
      <c r="S42" s="152"/>
      <c r="T42" s="149"/>
      <c r="U42" s="149"/>
    </row>
    <row r="43" spans="2:21" ht="15">
      <c r="B43" s="4" t="s">
        <v>43</v>
      </c>
      <c r="C43" s="2">
        <v>504</v>
      </c>
      <c r="D43" s="2">
        <v>1291.1</v>
      </c>
      <c r="E43" s="2">
        <v>20.1</v>
      </c>
      <c r="F43" s="14">
        <v>0.333</v>
      </c>
      <c r="G43" s="15">
        <f t="shared" si="6"/>
        <v>1513.5135135135135</v>
      </c>
      <c r="H43" s="47">
        <f t="shared" si="7"/>
        <v>1513513513513.5134</v>
      </c>
      <c r="I43" s="35">
        <f t="shared" si="8"/>
        <v>1.5135135135135136</v>
      </c>
      <c r="J43" s="19">
        <f t="shared" si="9"/>
        <v>0.09875735775016353</v>
      </c>
      <c r="K43" s="19">
        <f t="shared" si="10"/>
        <v>0.010092317321232877</v>
      </c>
      <c r="L43" s="19">
        <f t="shared" si="11"/>
        <v>-0.013428078176279676</v>
      </c>
      <c r="M43" s="39">
        <v>225055487</v>
      </c>
      <c r="N43" s="39">
        <f t="shared" si="12"/>
        <v>6725.068265114164</v>
      </c>
      <c r="O43" s="134"/>
      <c r="P43" s="4" t="s">
        <v>43</v>
      </c>
      <c r="Q43" s="134"/>
      <c r="R43" s="143"/>
      <c r="S43" s="152"/>
      <c r="T43" s="149"/>
      <c r="U43" s="149"/>
    </row>
    <row r="44" spans="2:21" ht="15">
      <c r="B44" s="4" t="s">
        <v>44</v>
      </c>
      <c r="C44" s="2">
        <v>590.9</v>
      </c>
      <c r="D44" s="2">
        <v>1368.2</v>
      </c>
      <c r="E44" s="2">
        <v>21.7</v>
      </c>
      <c r="F44" s="14">
        <v>0.378</v>
      </c>
      <c r="G44" s="15">
        <f t="shared" si="6"/>
        <v>1563.227513227513</v>
      </c>
      <c r="H44" s="47">
        <f t="shared" si="7"/>
        <v>1563227513227.5132</v>
      </c>
      <c r="I44" s="35">
        <f t="shared" si="8"/>
        <v>1.563227513227513</v>
      </c>
      <c r="J44" s="19">
        <f t="shared" si="9"/>
        <v>0.17242063492063486</v>
      </c>
      <c r="K44" s="19">
        <f t="shared" si="10"/>
        <v>0.05971652079622039</v>
      </c>
      <c r="L44" s="19">
        <f t="shared" si="11"/>
        <v>0.03284674981103542</v>
      </c>
      <c r="M44" s="39">
        <v>227726000</v>
      </c>
      <c r="N44" s="39">
        <f t="shared" si="12"/>
        <v>6864.510478502732</v>
      </c>
      <c r="O44" s="134"/>
      <c r="P44" s="4" t="s">
        <v>44</v>
      </c>
      <c r="Q44" s="134"/>
      <c r="R44" s="144"/>
      <c r="S44" s="153"/>
      <c r="T44" s="150"/>
      <c r="U44" s="150"/>
    </row>
    <row r="45" spans="2:21" ht="15">
      <c r="B45" s="22" t="s">
        <v>45</v>
      </c>
      <c r="C45" s="2">
        <v>678.2</v>
      </c>
      <c r="D45" s="2">
        <v>1416</v>
      </c>
      <c r="E45" s="2">
        <v>22.2</v>
      </c>
      <c r="F45" s="14">
        <v>0.417</v>
      </c>
      <c r="G45" s="15">
        <f t="shared" si="6"/>
        <v>1626.3788968824942</v>
      </c>
      <c r="H45" s="47">
        <f t="shared" si="7"/>
        <v>1626378896882.4941</v>
      </c>
      <c r="I45" s="35">
        <f t="shared" si="8"/>
        <v>1.6263788968824942</v>
      </c>
      <c r="J45" s="19">
        <f t="shared" si="9"/>
        <v>0.14774073447283817</v>
      </c>
      <c r="K45" s="19">
        <f t="shared" si="10"/>
        <v>0.034936412805145416</v>
      </c>
      <c r="L45" s="19">
        <f t="shared" si="11"/>
        <v>0.04039807585307645</v>
      </c>
      <c r="M45" s="39">
        <v>229966000</v>
      </c>
      <c r="N45" s="39">
        <f t="shared" si="12"/>
        <v>7072.258059376143</v>
      </c>
      <c r="O45" s="134"/>
      <c r="P45" s="22" t="s">
        <v>45</v>
      </c>
      <c r="Q45" s="136" t="s">
        <v>87</v>
      </c>
      <c r="R45" s="145">
        <v>2</v>
      </c>
      <c r="S45" s="151">
        <f>AVERAGE(L45:L52)</f>
        <v>0.02902956349694699</v>
      </c>
      <c r="T45" s="148">
        <f>C52-C45</f>
        <v>386.20000000000005</v>
      </c>
      <c r="U45" s="148">
        <f>G52-G45</f>
        <v>333.842097592644</v>
      </c>
    </row>
    <row r="46" spans="2:21" ht="15" customHeight="1">
      <c r="B46" s="4" t="s">
        <v>46</v>
      </c>
      <c r="C46" s="2">
        <v>745.7</v>
      </c>
      <c r="D46" s="2">
        <v>1451.7</v>
      </c>
      <c r="E46" s="2">
        <v>23.1</v>
      </c>
      <c r="F46" s="14">
        <v>0.443</v>
      </c>
      <c r="G46" s="15">
        <f t="shared" si="6"/>
        <v>1683.2957110609482</v>
      </c>
      <c r="H46" s="47">
        <f t="shared" si="7"/>
        <v>1683295711060.9482</v>
      </c>
      <c r="I46" s="35">
        <f t="shared" si="8"/>
        <v>1.683295711060948</v>
      </c>
      <c r="J46" s="19">
        <f t="shared" si="9"/>
        <v>0.09952816278383957</v>
      </c>
      <c r="K46" s="19">
        <f t="shared" si="10"/>
        <v>0.025211864406779694</v>
      </c>
      <c r="L46" s="19">
        <f t="shared" si="11"/>
        <v>0.03499603584844484</v>
      </c>
      <c r="M46" s="39">
        <v>232188000</v>
      </c>
      <c r="N46" s="39">
        <f t="shared" si="12"/>
        <v>7249.710196310525</v>
      </c>
      <c r="O46" s="136" t="s">
        <v>113</v>
      </c>
      <c r="P46" s="4" t="s">
        <v>46</v>
      </c>
      <c r="Q46" s="136"/>
      <c r="R46" s="143"/>
      <c r="S46" s="152"/>
      <c r="T46" s="149"/>
      <c r="U46" s="149"/>
    </row>
    <row r="47" spans="2:21" ht="15">
      <c r="B47" s="4" t="s">
        <v>47</v>
      </c>
      <c r="C47" s="2">
        <v>808.4</v>
      </c>
      <c r="D47" s="2">
        <v>1498.6</v>
      </c>
      <c r="E47" s="2">
        <v>23.5</v>
      </c>
      <c r="F47" s="14">
        <v>0.457</v>
      </c>
      <c r="G47" s="15">
        <f t="shared" si="6"/>
        <v>1768.9277899343545</v>
      </c>
      <c r="H47" s="47">
        <f t="shared" si="7"/>
        <v>1768927789934.3545</v>
      </c>
      <c r="I47" s="35">
        <f t="shared" si="8"/>
        <v>1.7689277899343545</v>
      </c>
      <c r="J47" s="19">
        <f t="shared" si="9"/>
        <v>0.08408207053774967</v>
      </c>
      <c r="K47" s="19">
        <f t="shared" si="10"/>
        <v>0.03230695047186048</v>
      </c>
      <c r="L47" s="19">
        <f t="shared" si="11"/>
        <v>0.05087167888013809</v>
      </c>
      <c r="M47" s="39">
        <v>234307000</v>
      </c>
      <c r="N47" s="39">
        <f t="shared" si="12"/>
        <v>7549.615632202002</v>
      </c>
      <c r="O47" s="136"/>
      <c r="P47" s="4" t="s">
        <v>47</v>
      </c>
      <c r="Q47" s="136"/>
      <c r="R47" s="143"/>
      <c r="S47" s="152"/>
      <c r="T47" s="149"/>
      <c r="U47" s="149"/>
    </row>
    <row r="48" spans="2:21" ht="15">
      <c r="B48" s="4" t="s">
        <v>48</v>
      </c>
      <c r="C48" s="2">
        <v>851.8</v>
      </c>
      <c r="D48" s="2">
        <v>1500.4</v>
      </c>
      <c r="E48" s="2">
        <v>22.2</v>
      </c>
      <c r="F48" s="14">
        <v>0.476</v>
      </c>
      <c r="G48" s="15">
        <f t="shared" si="6"/>
        <v>1789.4957983193276</v>
      </c>
      <c r="H48" s="47">
        <f t="shared" si="7"/>
        <v>1789495798319.3276</v>
      </c>
      <c r="I48" s="35">
        <f t="shared" si="8"/>
        <v>1.7894957983193276</v>
      </c>
      <c r="J48" s="19">
        <f t="shared" si="9"/>
        <v>0.05368629391390398</v>
      </c>
      <c r="K48" s="19">
        <f t="shared" si="10"/>
        <v>0.0012011210463100106</v>
      </c>
      <c r="L48" s="19">
        <f t="shared" si="11"/>
        <v>0.01162738722406325</v>
      </c>
      <c r="M48" s="39">
        <v>236348000</v>
      </c>
      <c r="N48" s="39">
        <f t="shared" si="12"/>
        <v>7571.444642304262</v>
      </c>
      <c r="O48" s="136"/>
      <c r="P48" s="4" t="s">
        <v>48</v>
      </c>
      <c r="Q48" s="136"/>
      <c r="R48" s="143"/>
      <c r="S48" s="152"/>
      <c r="T48" s="149"/>
      <c r="U48" s="149"/>
    </row>
    <row r="49" spans="2:21" ht="15">
      <c r="B49" s="4" t="s">
        <v>49</v>
      </c>
      <c r="C49" s="2">
        <v>946.3</v>
      </c>
      <c r="D49" s="2">
        <v>1612.2</v>
      </c>
      <c r="E49" s="2">
        <v>22.8</v>
      </c>
      <c r="F49" s="14">
        <v>0.493</v>
      </c>
      <c r="G49" s="15">
        <f t="shared" si="6"/>
        <v>1919.47261663286</v>
      </c>
      <c r="H49" s="47">
        <f t="shared" si="7"/>
        <v>1919472616632.86</v>
      </c>
      <c r="I49" s="35">
        <f t="shared" si="8"/>
        <v>1.9194726166328602</v>
      </c>
      <c r="J49" s="19">
        <f t="shared" si="9"/>
        <v>0.11094153557173046</v>
      </c>
      <c r="K49" s="19">
        <f t="shared" si="10"/>
        <v>0.0745134630765129</v>
      </c>
      <c r="L49" s="19">
        <f t="shared" si="11"/>
        <v>0.07263320675891226</v>
      </c>
      <c r="M49" s="39">
        <v>238466000</v>
      </c>
      <c r="N49" s="39">
        <f t="shared" si="12"/>
        <v>8049.2506966731535</v>
      </c>
      <c r="O49" s="136"/>
      <c r="P49" s="4" t="s">
        <v>49</v>
      </c>
      <c r="Q49" s="136"/>
      <c r="R49" s="143"/>
      <c r="S49" s="152"/>
      <c r="T49" s="149"/>
      <c r="U49" s="149"/>
    </row>
    <row r="50" spans="2:21" ht="15">
      <c r="B50" s="4" t="s">
        <v>50</v>
      </c>
      <c r="C50" s="2">
        <v>990.4</v>
      </c>
      <c r="D50" s="2">
        <v>1644.6</v>
      </c>
      <c r="E50" s="2">
        <v>22.5</v>
      </c>
      <c r="F50" s="14">
        <v>0.503</v>
      </c>
      <c r="G50" s="15">
        <f t="shared" si="6"/>
        <v>1968.9860834990059</v>
      </c>
      <c r="H50" s="47">
        <f t="shared" si="7"/>
        <v>1968986083499.0059</v>
      </c>
      <c r="I50" s="35">
        <f t="shared" si="8"/>
        <v>1.9689860834990058</v>
      </c>
      <c r="J50" s="19">
        <f t="shared" si="9"/>
        <v>0.04660255732854277</v>
      </c>
      <c r="K50" s="19">
        <f t="shared" si="10"/>
        <v>0.02009676218831402</v>
      </c>
      <c r="L50" s="19">
        <f t="shared" si="11"/>
        <v>0.025795349429366874</v>
      </c>
      <c r="M50" s="39">
        <v>240651000</v>
      </c>
      <c r="N50" s="39">
        <f t="shared" si="12"/>
        <v>8181.9152361677525</v>
      </c>
      <c r="O50" s="136"/>
      <c r="P50" s="4" t="s">
        <v>50</v>
      </c>
      <c r="Q50" s="136"/>
      <c r="R50" s="143"/>
      <c r="S50" s="152"/>
      <c r="T50" s="149"/>
      <c r="U50" s="149"/>
    </row>
    <row r="51" spans="2:21" ht="15">
      <c r="B51" s="4" t="s">
        <v>51</v>
      </c>
      <c r="C51" s="2">
        <v>1004</v>
      </c>
      <c r="D51" s="2">
        <v>1616</v>
      </c>
      <c r="E51" s="2">
        <v>21.6</v>
      </c>
      <c r="F51" s="14">
        <v>0.521</v>
      </c>
      <c r="G51" s="15">
        <f t="shared" si="6"/>
        <v>1927.0633397312859</v>
      </c>
      <c r="H51" s="47">
        <f t="shared" si="7"/>
        <v>1927063339731.286</v>
      </c>
      <c r="I51" s="35">
        <f t="shared" si="8"/>
        <v>1.9270633397312857</v>
      </c>
      <c r="J51" s="19">
        <f t="shared" si="9"/>
        <v>0.013731825525040412</v>
      </c>
      <c r="K51" s="19">
        <f t="shared" si="10"/>
        <v>-0.01739024686853941</v>
      </c>
      <c r="L51" s="19">
        <f t="shared" si="11"/>
        <v>-0.021291538888492702</v>
      </c>
      <c r="M51" s="39">
        <v>242804000</v>
      </c>
      <c r="N51" s="39">
        <f t="shared" si="12"/>
        <v>7936.703430467726</v>
      </c>
      <c r="O51" s="136"/>
      <c r="P51" s="4" t="s">
        <v>51</v>
      </c>
      <c r="Q51" s="136"/>
      <c r="R51" s="143"/>
      <c r="S51" s="152"/>
      <c r="T51" s="149"/>
      <c r="U51" s="149"/>
    </row>
    <row r="52" spans="2:21" ht="15">
      <c r="B52" s="4" t="s">
        <v>52</v>
      </c>
      <c r="C52" s="2">
        <v>1064.4</v>
      </c>
      <c r="D52" s="2">
        <v>1663.2</v>
      </c>
      <c r="E52" s="2">
        <v>21.3</v>
      </c>
      <c r="F52" s="14">
        <v>0.543</v>
      </c>
      <c r="G52" s="15">
        <f t="shared" si="6"/>
        <v>1960.2209944751382</v>
      </c>
      <c r="H52" s="47">
        <f t="shared" si="7"/>
        <v>1960220994475.1382</v>
      </c>
      <c r="I52" s="35">
        <f t="shared" si="8"/>
        <v>1.9602209944751383</v>
      </c>
      <c r="J52" s="19">
        <f t="shared" si="9"/>
        <v>0.060159362549800886</v>
      </c>
      <c r="K52" s="19">
        <f t="shared" si="10"/>
        <v>0.029207920792079237</v>
      </c>
      <c r="L52" s="19">
        <f t="shared" si="11"/>
        <v>0.01720631287006683</v>
      </c>
      <c r="M52" s="39">
        <v>245021000</v>
      </c>
      <c r="N52" s="39">
        <f t="shared" si="12"/>
        <v>8000.216285441404</v>
      </c>
      <c r="O52" s="136"/>
      <c r="P52" s="4" t="s">
        <v>52</v>
      </c>
      <c r="Q52" s="141"/>
      <c r="R52" s="144"/>
      <c r="S52" s="153"/>
      <c r="T52" s="150"/>
      <c r="U52" s="150"/>
    </row>
    <row r="53" spans="2:21" ht="15">
      <c r="B53" s="21" t="s">
        <v>53</v>
      </c>
      <c r="C53" s="2">
        <v>1143.7</v>
      </c>
      <c r="D53" s="2">
        <v>1723.3</v>
      </c>
      <c r="E53" s="2">
        <v>21.2</v>
      </c>
      <c r="F53" s="14">
        <v>0.569</v>
      </c>
      <c r="G53" s="15">
        <f t="shared" si="6"/>
        <v>2010.017574692443</v>
      </c>
      <c r="H53" s="47">
        <f t="shared" si="7"/>
        <v>2010017574692.443</v>
      </c>
      <c r="I53" s="35">
        <f t="shared" si="8"/>
        <v>2.010017574692443</v>
      </c>
      <c r="J53" s="19">
        <f t="shared" si="9"/>
        <v>0.07450206689214577</v>
      </c>
      <c r="K53" s="19">
        <f t="shared" si="10"/>
        <v>0.03613516113516108</v>
      </c>
      <c r="L53" s="19">
        <f t="shared" si="11"/>
        <v>0.025403554169481892</v>
      </c>
      <c r="M53" s="39">
        <v>247342000</v>
      </c>
      <c r="N53" s="39">
        <f t="shared" si="12"/>
        <v>8126.470937780252</v>
      </c>
      <c r="O53" s="136"/>
      <c r="P53" s="21" t="s">
        <v>53</v>
      </c>
      <c r="Q53" s="142" t="s">
        <v>97</v>
      </c>
      <c r="R53" s="145">
        <v>1</v>
      </c>
      <c r="S53" s="151">
        <f>AVERAGE(L53:L56)</f>
        <v>0.02325670828855124</v>
      </c>
      <c r="T53" s="148">
        <f>C56-C53</f>
        <v>237.79999999999995</v>
      </c>
      <c r="U53" s="148">
        <f>G56-G53</f>
        <v>138.50497585188054</v>
      </c>
    </row>
    <row r="54" spans="2:21" ht="15" customHeight="1">
      <c r="B54" s="4" t="s">
        <v>54</v>
      </c>
      <c r="C54" s="2">
        <v>1253</v>
      </c>
      <c r="D54" s="2">
        <v>1831.3</v>
      </c>
      <c r="E54" s="2">
        <v>21.9</v>
      </c>
      <c r="F54" s="14">
        <v>0.599</v>
      </c>
      <c r="G54" s="15">
        <f t="shared" si="6"/>
        <v>2091.8196994991654</v>
      </c>
      <c r="H54" s="47">
        <f t="shared" si="7"/>
        <v>2091819699499.1653</v>
      </c>
      <c r="I54" s="35">
        <f t="shared" si="8"/>
        <v>2.0918196994991654</v>
      </c>
      <c r="J54" s="19">
        <f t="shared" si="9"/>
        <v>0.09556701932324906</v>
      </c>
      <c r="K54" s="19">
        <f t="shared" si="10"/>
        <v>0.06267045784251146</v>
      </c>
      <c r="L54" s="19">
        <f t="shared" si="11"/>
        <v>0.040697218689363455</v>
      </c>
      <c r="M54" s="39">
        <v>249973000</v>
      </c>
      <c r="N54" s="39">
        <f t="shared" si="12"/>
        <v>8368.182561713325</v>
      </c>
      <c r="O54" s="136" t="s">
        <v>114</v>
      </c>
      <c r="P54" s="4" t="s">
        <v>54</v>
      </c>
      <c r="Q54" s="142"/>
      <c r="R54" s="143"/>
      <c r="S54" s="152"/>
      <c r="T54" s="149"/>
      <c r="U54" s="149"/>
    </row>
    <row r="55" spans="2:21" ht="15">
      <c r="B55" s="4" t="s">
        <v>55</v>
      </c>
      <c r="C55" s="2">
        <v>1324.2</v>
      </c>
      <c r="D55" s="2">
        <v>1848.2</v>
      </c>
      <c r="E55" s="2">
        <v>22.3</v>
      </c>
      <c r="F55" s="14">
        <v>0.625</v>
      </c>
      <c r="G55" s="15">
        <f t="shared" si="6"/>
        <v>2118.7200000000003</v>
      </c>
      <c r="H55" s="47">
        <f t="shared" si="7"/>
        <v>2118720000000.0002</v>
      </c>
      <c r="I55" s="35">
        <f t="shared" si="8"/>
        <v>2.11872</v>
      </c>
      <c r="J55" s="19">
        <f t="shared" si="9"/>
        <v>0.056823623304070266</v>
      </c>
      <c r="K55" s="19">
        <f t="shared" si="10"/>
        <v>0.009228416971550316</v>
      </c>
      <c r="L55" s="19">
        <f t="shared" si="11"/>
        <v>0.01285976057462098</v>
      </c>
      <c r="M55" s="39">
        <v>252665000</v>
      </c>
      <c r="N55" s="39">
        <f t="shared" si="12"/>
        <v>8385.49066946352</v>
      </c>
      <c r="O55" s="136"/>
      <c r="P55" s="4" t="s">
        <v>55</v>
      </c>
      <c r="Q55" s="142"/>
      <c r="R55" s="143"/>
      <c r="S55" s="152"/>
      <c r="T55" s="149"/>
      <c r="U55" s="149"/>
    </row>
    <row r="56" spans="2:21" ht="15">
      <c r="B56" s="4" t="s">
        <v>56</v>
      </c>
      <c r="C56" s="2">
        <v>1381.5</v>
      </c>
      <c r="D56" s="2">
        <v>1857.1</v>
      </c>
      <c r="E56" s="2">
        <v>22.1</v>
      </c>
      <c r="F56" s="14">
        <v>0.643</v>
      </c>
      <c r="G56" s="15">
        <f t="shared" si="6"/>
        <v>2148.5225505443236</v>
      </c>
      <c r="H56" s="47">
        <f t="shared" si="7"/>
        <v>2148522550544.3237</v>
      </c>
      <c r="I56" s="35">
        <f t="shared" si="8"/>
        <v>2.1485225505443237</v>
      </c>
      <c r="J56" s="19">
        <f t="shared" si="9"/>
        <v>0.04327140915269593</v>
      </c>
      <c r="K56" s="19">
        <f t="shared" si="10"/>
        <v>0.004815496158424339</v>
      </c>
      <c r="L56" s="19">
        <f t="shared" si="11"/>
        <v>0.014066299720738636</v>
      </c>
      <c r="M56" s="39">
        <v>255410000</v>
      </c>
      <c r="N56" s="39">
        <f t="shared" si="12"/>
        <v>8412.053367308734</v>
      </c>
      <c r="O56" s="136"/>
      <c r="P56" s="4" t="s">
        <v>56</v>
      </c>
      <c r="Q56" s="142"/>
      <c r="R56" s="144"/>
      <c r="S56" s="153"/>
      <c r="T56" s="150"/>
      <c r="U56" s="150"/>
    </row>
    <row r="57" spans="2:21" ht="15">
      <c r="B57" s="23" t="s">
        <v>57</v>
      </c>
      <c r="C57" s="2">
        <v>1409.4</v>
      </c>
      <c r="D57" s="2">
        <v>1844.7</v>
      </c>
      <c r="E57" s="2">
        <v>21.4</v>
      </c>
      <c r="F57" s="14">
        <v>0.663</v>
      </c>
      <c r="G57" s="15">
        <f t="shared" si="6"/>
        <v>2125.79185520362</v>
      </c>
      <c r="H57" s="47">
        <f t="shared" si="7"/>
        <v>2125791855203.6199</v>
      </c>
      <c r="I57" s="35">
        <f t="shared" si="8"/>
        <v>2.12579185520362</v>
      </c>
      <c r="J57" s="19">
        <f t="shared" si="9"/>
        <v>0.020195439739413748</v>
      </c>
      <c r="K57" s="19">
        <f t="shared" si="10"/>
        <v>-0.0066770771633190805</v>
      </c>
      <c r="L57" s="19">
        <f t="shared" si="11"/>
        <v>-0.010579686647899022</v>
      </c>
      <c r="M57" s="39">
        <v>258119000</v>
      </c>
      <c r="N57" s="39">
        <f t="shared" si="12"/>
        <v>8235.704675764357</v>
      </c>
      <c r="O57" s="136"/>
      <c r="P57" s="23" t="s">
        <v>57</v>
      </c>
      <c r="Q57" s="146" t="s">
        <v>88</v>
      </c>
      <c r="R57" s="145">
        <v>2</v>
      </c>
      <c r="S57" s="151">
        <f>AVERAGE(L57:L64)</f>
        <v>0.006631615951467992</v>
      </c>
      <c r="T57" s="148">
        <f>C64-C57</f>
        <v>379.5999999999999</v>
      </c>
      <c r="U57" s="148">
        <f>G64-G57</f>
        <v>138.76510682169646</v>
      </c>
    </row>
    <row r="58" spans="2:21" ht="15" customHeight="1">
      <c r="B58" s="4" t="s">
        <v>58</v>
      </c>
      <c r="C58" s="2">
        <v>1461.8</v>
      </c>
      <c r="D58" s="2">
        <v>1878.4</v>
      </c>
      <c r="E58" s="2">
        <v>21</v>
      </c>
      <c r="F58" s="14">
        <v>0.68</v>
      </c>
      <c r="G58" s="15">
        <f t="shared" si="6"/>
        <v>2149.705882352941</v>
      </c>
      <c r="H58" s="47">
        <f t="shared" si="7"/>
        <v>2149705882352.941</v>
      </c>
      <c r="I58" s="35">
        <f t="shared" si="8"/>
        <v>2.149705882352941</v>
      </c>
      <c r="J58" s="19">
        <f t="shared" si="9"/>
        <v>0.037178941393500683</v>
      </c>
      <c r="K58" s="19">
        <f t="shared" si="10"/>
        <v>0.018268553152274106</v>
      </c>
      <c r="L58" s="19">
        <f t="shared" si="11"/>
        <v>0.011249467858663183</v>
      </c>
      <c r="M58" s="39">
        <v>260637000</v>
      </c>
      <c r="N58" s="39">
        <f t="shared" si="12"/>
        <v>8247.892211592909</v>
      </c>
      <c r="O58" s="134" t="s">
        <v>115</v>
      </c>
      <c r="P58" s="4" t="s">
        <v>58</v>
      </c>
      <c r="Q58" s="146"/>
      <c r="R58" s="143"/>
      <c r="S58" s="152"/>
      <c r="T58" s="149"/>
      <c r="U58" s="149"/>
    </row>
    <row r="59" spans="2:21" ht="15">
      <c r="B59" s="4" t="s">
        <v>59</v>
      </c>
      <c r="C59" s="2">
        <v>1515.7</v>
      </c>
      <c r="D59" s="2">
        <v>1895.9</v>
      </c>
      <c r="E59" s="2">
        <v>20.6</v>
      </c>
      <c r="F59" s="14">
        <v>0.699</v>
      </c>
      <c r="G59" s="15">
        <f t="shared" si="6"/>
        <v>2168.383404864092</v>
      </c>
      <c r="H59" s="47">
        <f t="shared" si="7"/>
        <v>2168383404864.092</v>
      </c>
      <c r="I59" s="35">
        <f t="shared" si="8"/>
        <v>2.168383404864092</v>
      </c>
      <c r="J59" s="19">
        <f t="shared" si="9"/>
        <v>0.03687234915857169</v>
      </c>
      <c r="K59" s="19">
        <f t="shared" si="10"/>
        <v>0.009316439522998297</v>
      </c>
      <c r="L59" s="19">
        <f t="shared" si="11"/>
        <v>0.0086884083373804</v>
      </c>
      <c r="M59" s="39">
        <v>263082000</v>
      </c>
      <c r="N59" s="39">
        <f t="shared" si="12"/>
        <v>8242.233998768796</v>
      </c>
      <c r="O59" s="134"/>
      <c r="P59" s="4" t="s">
        <v>59</v>
      </c>
      <c r="Q59" s="146"/>
      <c r="R59" s="143"/>
      <c r="S59" s="152"/>
      <c r="T59" s="149"/>
      <c r="U59" s="149"/>
    </row>
    <row r="60" spans="2:21" ht="15">
      <c r="B60" s="4" t="s">
        <v>60</v>
      </c>
      <c r="C60" s="2">
        <v>1560.5</v>
      </c>
      <c r="D60" s="2">
        <v>1906.1</v>
      </c>
      <c r="E60" s="2">
        <v>20.2</v>
      </c>
      <c r="F60" s="14">
        <v>0.72</v>
      </c>
      <c r="G60" s="15">
        <f t="shared" si="6"/>
        <v>2167.3611111111113</v>
      </c>
      <c r="H60" s="47">
        <f t="shared" si="7"/>
        <v>2167361111111.1113</v>
      </c>
      <c r="I60" s="35">
        <f t="shared" si="8"/>
        <v>2.1673611111111115</v>
      </c>
      <c r="J60" s="19">
        <f t="shared" si="9"/>
        <v>0.029557300257306823</v>
      </c>
      <c r="K60" s="19">
        <f t="shared" si="10"/>
        <v>0.005380030592330723</v>
      </c>
      <c r="L60" s="19">
        <f t="shared" si="11"/>
        <v>-0.0004714543335313586</v>
      </c>
      <c r="M60" s="39">
        <v>265502000</v>
      </c>
      <c r="N60" s="39">
        <f t="shared" si="12"/>
        <v>8163.257192454714</v>
      </c>
      <c r="O60" s="134"/>
      <c r="P60" s="4" t="s">
        <v>60</v>
      </c>
      <c r="Q60" s="146"/>
      <c r="R60" s="143"/>
      <c r="S60" s="152"/>
      <c r="T60" s="149"/>
      <c r="U60" s="149"/>
    </row>
    <row r="61" spans="2:21" ht="15">
      <c r="B61" s="4" t="s">
        <v>61</v>
      </c>
      <c r="C61" s="2">
        <v>1601.1</v>
      </c>
      <c r="D61" s="2">
        <v>1915.4</v>
      </c>
      <c r="E61" s="2">
        <v>19.5</v>
      </c>
      <c r="F61" s="14">
        <v>0.736</v>
      </c>
      <c r="G61" s="15">
        <f t="shared" si="6"/>
        <v>2175.407608695652</v>
      </c>
      <c r="H61" s="47">
        <f t="shared" si="7"/>
        <v>2175407608695.652</v>
      </c>
      <c r="I61" s="35">
        <f t="shared" si="8"/>
        <v>2.175407608695652</v>
      </c>
      <c r="J61" s="19">
        <f t="shared" si="9"/>
        <v>0.02601730214674778</v>
      </c>
      <c r="K61" s="19">
        <f t="shared" si="10"/>
        <v>0.0048790724516028445</v>
      </c>
      <c r="L61" s="19">
        <f t="shared" si="11"/>
        <v>0.0037125781870357612</v>
      </c>
      <c r="M61" s="39">
        <v>268048000</v>
      </c>
      <c r="N61" s="39">
        <f t="shared" si="12"/>
        <v>8115.739004565048</v>
      </c>
      <c r="O61" s="134"/>
      <c r="P61" s="4" t="s">
        <v>61</v>
      </c>
      <c r="Q61" s="146"/>
      <c r="R61" s="143"/>
      <c r="S61" s="152"/>
      <c r="T61" s="149"/>
      <c r="U61" s="149"/>
    </row>
    <row r="62" spans="2:21" ht="15">
      <c r="B62" s="4" t="s">
        <v>62</v>
      </c>
      <c r="C62" s="2">
        <v>1652.5</v>
      </c>
      <c r="D62" s="2">
        <v>1958.1</v>
      </c>
      <c r="E62" s="2">
        <v>19.1</v>
      </c>
      <c r="F62" s="14">
        <v>0.748</v>
      </c>
      <c r="G62" s="15">
        <f t="shared" si="6"/>
        <v>2209.224598930481</v>
      </c>
      <c r="H62" s="47">
        <f t="shared" si="7"/>
        <v>2209224598930.481</v>
      </c>
      <c r="I62" s="35">
        <f t="shared" si="8"/>
        <v>2.209224598930481</v>
      </c>
      <c r="J62" s="19">
        <f t="shared" si="9"/>
        <v>0.032102929236150206</v>
      </c>
      <c r="K62" s="19">
        <f t="shared" si="10"/>
        <v>0.022292993630573153</v>
      </c>
      <c r="L62" s="19">
        <f t="shared" si="11"/>
        <v>0.015545128232361621</v>
      </c>
      <c r="M62" s="39">
        <v>270509000</v>
      </c>
      <c r="N62" s="39">
        <f t="shared" si="12"/>
        <v>8166.917178099365</v>
      </c>
      <c r="O62" s="134"/>
      <c r="P62" s="4" t="s">
        <v>62</v>
      </c>
      <c r="Q62" s="146"/>
      <c r="R62" s="143"/>
      <c r="S62" s="152"/>
      <c r="T62" s="149"/>
      <c r="U62" s="149"/>
    </row>
    <row r="63" spans="2:21" ht="15">
      <c r="B63" s="4" t="s">
        <v>63</v>
      </c>
      <c r="C63" s="2">
        <v>1701.8</v>
      </c>
      <c r="D63" s="2">
        <v>1988.6</v>
      </c>
      <c r="E63" s="2">
        <v>18.5</v>
      </c>
      <c r="F63" s="14">
        <v>0.764</v>
      </c>
      <c r="G63" s="15">
        <f t="shared" si="6"/>
        <v>2227.4869109947645</v>
      </c>
      <c r="H63" s="47">
        <f t="shared" si="7"/>
        <v>2227486910994.7646</v>
      </c>
      <c r="I63" s="35">
        <f t="shared" si="8"/>
        <v>2.2274869109947644</v>
      </c>
      <c r="J63" s="19">
        <f t="shared" si="9"/>
        <v>0.029833585476550652</v>
      </c>
      <c r="K63" s="19">
        <f t="shared" si="10"/>
        <v>0.01557632398753894</v>
      </c>
      <c r="L63" s="19">
        <f t="shared" si="11"/>
        <v>0.008266389969188484</v>
      </c>
      <c r="M63" s="39">
        <v>272945000</v>
      </c>
      <c r="N63" s="39">
        <f t="shared" si="12"/>
        <v>8160.936859054991</v>
      </c>
      <c r="O63" s="134"/>
      <c r="P63" s="4" t="s">
        <v>63</v>
      </c>
      <c r="Q63" s="146"/>
      <c r="R63" s="143"/>
      <c r="S63" s="152"/>
      <c r="T63" s="149"/>
      <c r="U63" s="149"/>
    </row>
    <row r="64" spans="2:21" ht="15">
      <c r="B64" s="4" t="s">
        <v>64</v>
      </c>
      <c r="C64" s="2">
        <v>1789</v>
      </c>
      <c r="D64" s="2">
        <v>2039.9</v>
      </c>
      <c r="E64" s="2">
        <v>18.2</v>
      </c>
      <c r="F64" s="14">
        <v>0.79</v>
      </c>
      <c r="G64" s="15">
        <f t="shared" si="6"/>
        <v>2264.5569620253164</v>
      </c>
      <c r="H64" s="47">
        <f t="shared" si="7"/>
        <v>2264556962025.3164</v>
      </c>
      <c r="I64" s="35">
        <f t="shared" si="8"/>
        <v>2.2645569620253165</v>
      </c>
      <c r="J64" s="19">
        <f t="shared" si="9"/>
        <v>0.05123986367375723</v>
      </c>
      <c r="K64" s="19">
        <f t="shared" si="10"/>
        <v>0.025797043145931904</v>
      </c>
      <c r="L64" s="19">
        <f t="shared" si="11"/>
        <v>0.01664209600854486</v>
      </c>
      <c r="M64" s="43">
        <v>282171957</v>
      </c>
      <c r="N64" s="39">
        <f t="shared" si="12"/>
        <v>8025.450105324663</v>
      </c>
      <c r="O64" s="134"/>
      <c r="P64" s="4" t="s">
        <v>64</v>
      </c>
      <c r="Q64" s="146"/>
      <c r="R64" s="144"/>
      <c r="S64" s="153"/>
      <c r="T64" s="150"/>
      <c r="U64" s="150"/>
    </row>
    <row r="65" spans="2:21" ht="15">
      <c r="B65" s="4" t="s">
        <v>65</v>
      </c>
      <c r="C65" s="2">
        <v>1862.8</v>
      </c>
      <c r="D65" s="2">
        <v>2071.7</v>
      </c>
      <c r="E65" s="2">
        <v>18.2</v>
      </c>
      <c r="F65" s="14">
        <v>0.812</v>
      </c>
      <c r="G65" s="15">
        <f t="shared" si="6"/>
        <v>2294.0886699507387</v>
      </c>
      <c r="H65" s="47">
        <f t="shared" si="7"/>
        <v>2294088669950.739</v>
      </c>
      <c r="I65" s="35">
        <f t="shared" si="8"/>
        <v>2.294088669950739</v>
      </c>
      <c r="J65" s="19">
        <f t="shared" si="9"/>
        <v>0.041252096143096675</v>
      </c>
      <c r="K65" s="19">
        <f t="shared" si="10"/>
        <v>0.015588999460757745</v>
      </c>
      <c r="L65" s="19">
        <f t="shared" si="11"/>
        <v>0.013040832454490574</v>
      </c>
      <c r="M65" s="43">
        <v>285081556</v>
      </c>
      <c r="N65" s="39">
        <f t="shared" si="12"/>
        <v>8047.131151307238</v>
      </c>
      <c r="O65" s="134"/>
      <c r="P65" s="21" t="s">
        <v>65</v>
      </c>
      <c r="Q65" s="147" t="s">
        <v>89</v>
      </c>
      <c r="R65" s="145">
        <v>2</v>
      </c>
      <c r="S65" s="151">
        <f>AVERAGE(L65:L72)</f>
        <v>0.0369043294817272</v>
      </c>
      <c r="T65" s="148">
        <f>C72-C65</f>
        <v>1119.7</v>
      </c>
      <c r="U65" s="148">
        <f>G72-G65</f>
        <v>727.6945114069108</v>
      </c>
    </row>
    <row r="66" spans="2:21" ht="15" customHeight="1">
      <c r="B66" s="4" t="s">
        <v>66</v>
      </c>
      <c r="C66" s="2">
        <v>2010.9</v>
      </c>
      <c r="D66" s="2">
        <v>2200.6</v>
      </c>
      <c r="E66" s="2">
        <v>19.1</v>
      </c>
      <c r="F66" s="14">
        <v>0.825</v>
      </c>
      <c r="G66" s="15">
        <f t="shared" si="6"/>
        <v>2437.4545454545455</v>
      </c>
      <c r="H66" s="47">
        <f t="shared" si="7"/>
        <v>2437454545454.5454</v>
      </c>
      <c r="I66" s="35">
        <f t="shared" si="8"/>
        <v>2.4374545454545453</v>
      </c>
      <c r="J66" s="19">
        <f t="shared" si="9"/>
        <v>0.07950397251449438</v>
      </c>
      <c r="K66" s="19">
        <f t="shared" si="10"/>
        <v>0.06221943331563455</v>
      </c>
      <c r="L66" s="19">
        <f t="shared" si="11"/>
        <v>0.06249360688699332</v>
      </c>
      <c r="M66" s="43">
        <v>287803914</v>
      </c>
      <c r="N66" s="39">
        <f t="shared" si="12"/>
        <v>8469.150094513814</v>
      </c>
      <c r="O66" s="136" t="s">
        <v>116</v>
      </c>
      <c r="P66" s="4" t="s">
        <v>66</v>
      </c>
      <c r="Q66" s="136"/>
      <c r="R66" s="143"/>
      <c r="S66" s="152"/>
      <c r="T66" s="149"/>
      <c r="U66" s="149"/>
    </row>
    <row r="67" spans="2:21" ht="15">
      <c r="B67" s="4" t="s">
        <v>67</v>
      </c>
      <c r="C67" s="2">
        <v>2159.9</v>
      </c>
      <c r="D67" s="2">
        <v>2303.2</v>
      </c>
      <c r="E67" s="2">
        <v>19.7</v>
      </c>
      <c r="F67" s="14">
        <v>0.844</v>
      </c>
      <c r="G67" s="15">
        <f t="shared" si="6"/>
        <v>2559.1232227488154</v>
      </c>
      <c r="H67" s="47">
        <f t="shared" si="7"/>
        <v>2559123222748.8154</v>
      </c>
      <c r="I67" s="35">
        <f t="shared" si="8"/>
        <v>2.5591232227488154</v>
      </c>
      <c r="J67" s="19">
        <f t="shared" si="9"/>
        <v>0.07409617584166293</v>
      </c>
      <c r="K67" s="19">
        <f t="shared" si="10"/>
        <v>0.04662364809597379</v>
      </c>
      <c r="L67" s="19">
        <f t="shared" si="11"/>
        <v>0.04991628562721798</v>
      </c>
      <c r="M67" s="43">
        <v>290326418</v>
      </c>
      <c r="N67" s="39">
        <f t="shared" si="12"/>
        <v>8814.641259235374</v>
      </c>
      <c r="O67" s="136"/>
      <c r="P67" s="4" t="s">
        <v>67</v>
      </c>
      <c r="Q67" s="136"/>
      <c r="R67" s="143"/>
      <c r="S67" s="152"/>
      <c r="T67" s="149"/>
      <c r="U67" s="149"/>
    </row>
    <row r="68" spans="2:21" ht="15">
      <c r="B68" s="4" t="s">
        <v>68</v>
      </c>
      <c r="C68" s="2">
        <v>2292.8</v>
      </c>
      <c r="D68" s="2">
        <v>2377.2</v>
      </c>
      <c r="E68" s="2">
        <v>19.6</v>
      </c>
      <c r="F68" s="14">
        <v>0.866</v>
      </c>
      <c r="G68" s="15">
        <f>C68/F68</f>
        <v>2647.5750577367207</v>
      </c>
      <c r="H68" s="47">
        <f>G68*1000000000</f>
        <v>2647575057736.7207</v>
      </c>
      <c r="I68" s="35">
        <f aca="true" t="shared" si="13" ref="I68:I76">G68/1000</f>
        <v>2.6475750577367205</v>
      </c>
      <c r="J68" s="19">
        <f t="shared" si="9"/>
        <v>0.061530626417889756</v>
      </c>
      <c r="K68" s="19">
        <f t="shared" si="10"/>
        <v>0.03212921153178187</v>
      </c>
      <c r="L68" s="19">
        <f t="shared" si="11"/>
        <v>0.03456333567748143</v>
      </c>
      <c r="M68" s="43">
        <v>293045739</v>
      </c>
      <c r="N68" s="39">
        <f t="shared" si="12"/>
        <v>9034.68198094742</v>
      </c>
      <c r="O68" s="136"/>
      <c r="P68" s="4" t="s">
        <v>68</v>
      </c>
      <c r="Q68" s="136"/>
      <c r="R68" s="143"/>
      <c r="S68" s="152"/>
      <c r="T68" s="149"/>
      <c r="U68" s="149"/>
    </row>
    <row r="69" spans="2:21" ht="15">
      <c r="B69" s="4" t="s">
        <v>69</v>
      </c>
      <c r="C69" s="2">
        <v>2472</v>
      </c>
      <c r="D69" s="2">
        <v>2472</v>
      </c>
      <c r="E69" s="2">
        <v>19.9</v>
      </c>
      <c r="F69" s="14">
        <v>0.896</v>
      </c>
      <c r="G69" s="15">
        <f>C69/F69</f>
        <v>2758.9285714285716</v>
      </c>
      <c r="H69" s="47">
        <f>G69*1000000000</f>
        <v>2758928571428.572</v>
      </c>
      <c r="I69" s="35">
        <f t="shared" si="13"/>
        <v>2.7589285714285716</v>
      </c>
      <c r="J69" s="19">
        <f aca="true" t="shared" si="14" ref="J69:J76">(C69-C68)/C68</f>
        <v>0.07815771109560354</v>
      </c>
      <c r="K69" s="19">
        <f aca="true" t="shared" si="15" ref="K69:K76">(D69-D68)/D68</f>
        <v>0.0398788490661283</v>
      </c>
      <c r="L69" s="19">
        <f aca="true" t="shared" si="16" ref="L69:L76">(G69-G68)/G68</f>
        <v>0.04205868059017045</v>
      </c>
      <c r="M69" s="43">
        <v>295753151</v>
      </c>
      <c r="N69" s="39">
        <f t="shared" si="12"/>
        <v>9328.484116230335</v>
      </c>
      <c r="O69" s="136"/>
      <c r="P69" s="4" t="s">
        <v>69</v>
      </c>
      <c r="Q69" s="136"/>
      <c r="R69" s="143"/>
      <c r="S69" s="152"/>
      <c r="T69" s="149"/>
      <c r="U69" s="149"/>
    </row>
    <row r="70" spans="2:21" ht="15">
      <c r="B70" s="4" t="s">
        <v>70</v>
      </c>
      <c r="C70" s="2">
        <v>2655</v>
      </c>
      <c r="D70" s="2">
        <v>2564.3</v>
      </c>
      <c r="E70" s="2">
        <v>20.1</v>
      </c>
      <c r="F70" s="14">
        <v>0.925</v>
      </c>
      <c r="G70" s="15">
        <f>C70/F70</f>
        <v>2870.27027027027</v>
      </c>
      <c r="H70" s="47">
        <f>G70*1000000000</f>
        <v>2870270270270.27</v>
      </c>
      <c r="I70" s="35">
        <f t="shared" si="13"/>
        <v>2.87027027027027</v>
      </c>
      <c r="J70" s="19">
        <f t="shared" si="14"/>
        <v>0.07402912621359223</v>
      </c>
      <c r="K70" s="19">
        <f t="shared" si="15"/>
        <v>0.03733818770226545</v>
      </c>
      <c r="L70" s="19">
        <f t="shared" si="16"/>
        <v>0.04035686171608486</v>
      </c>
      <c r="M70" s="43">
        <v>298593212</v>
      </c>
      <c r="N70" s="39">
        <f t="shared" si="12"/>
        <v>9612.644075345792</v>
      </c>
      <c r="O70" s="136"/>
      <c r="P70" s="4" t="s">
        <v>70</v>
      </c>
      <c r="Q70" s="136"/>
      <c r="R70" s="143"/>
      <c r="S70" s="152"/>
      <c r="T70" s="149"/>
      <c r="U70" s="149"/>
    </row>
    <row r="71" spans="2:21" ht="15">
      <c r="B71" s="4" t="s">
        <v>71</v>
      </c>
      <c r="C71" s="2">
        <v>2728.7</v>
      </c>
      <c r="D71" s="2">
        <v>2564.1</v>
      </c>
      <c r="E71" s="2">
        <v>19.7</v>
      </c>
      <c r="F71" s="14">
        <v>0.951</v>
      </c>
      <c r="G71" s="15">
        <f>C71/F71</f>
        <v>2869.2954784437434</v>
      </c>
      <c r="H71" s="47">
        <f>G71*1000000000</f>
        <v>2869295478443.743</v>
      </c>
      <c r="I71" s="35">
        <f t="shared" si="13"/>
        <v>2.8692954784437434</v>
      </c>
      <c r="J71" s="19">
        <f t="shared" si="14"/>
        <v>0.027758945386063962</v>
      </c>
      <c r="K71" s="19">
        <f t="shared" si="15"/>
        <v>-7.799399446253279E-05</v>
      </c>
      <c r="L71" s="19">
        <f t="shared" si="16"/>
        <v>-0.0003396167380554061</v>
      </c>
      <c r="M71" s="43">
        <v>301579895</v>
      </c>
      <c r="N71" s="39">
        <f t="shared" si="12"/>
        <v>9514.213400875888</v>
      </c>
      <c r="O71" s="136"/>
      <c r="P71" s="4" t="s">
        <v>71</v>
      </c>
      <c r="Q71" s="136"/>
      <c r="R71" s="143"/>
      <c r="S71" s="152"/>
      <c r="T71" s="149"/>
      <c r="U71" s="149"/>
    </row>
    <row r="72" spans="2:21" ht="15">
      <c r="B72" s="4" t="s">
        <v>72</v>
      </c>
      <c r="C72" s="2">
        <v>2982.5</v>
      </c>
      <c r="D72" s="2">
        <v>2703.8</v>
      </c>
      <c r="E72" s="2">
        <v>20.8</v>
      </c>
      <c r="F72" s="14">
        <v>0.987</v>
      </c>
      <c r="G72" s="15">
        <f>C72/F72</f>
        <v>3021.7831813576495</v>
      </c>
      <c r="H72" s="47">
        <f>G72*1000000000</f>
        <v>3021783181357.6494</v>
      </c>
      <c r="I72" s="35">
        <f t="shared" si="13"/>
        <v>3.0217831813576495</v>
      </c>
      <c r="J72" s="19">
        <f t="shared" si="14"/>
        <v>0.09301132407373482</v>
      </c>
      <c r="K72" s="19">
        <f t="shared" si="15"/>
        <v>0.05448305448305459</v>
      </c>
      <c r="L72" s="19">
        <f t="shared" si="16"/>
        <v>0.053144649639434424</v>
      </c>
      <c r="M72" s="43">
        <v>304374846</v>
      </c>
      <c r="N72" s="39">
        <f t="shared" si="12"/>
        <v>9927.834776983014</v>
      </c>
      <c r="O72" s="136"/>
      <c r="P72" s="4" t="s">
        <v>72</v>
      </c>
      <c r="Q72" s="141"/>
      <c r="R72" s="144"/>
      <c r="S72" s="153"/>
      <c r="T72" s="150"/>
      <c r="U72" s="150"/>
    </row>
    <row r="73" spans="2:21" ht="15" customHeight="1">
      <c r="B73" s="4" t="s">
        <v>73</v>
      </c>
      <c r="C73" s="2">
        <v>3517.7</v>
      </c>
      <c r="D73" s="2">
        <v>3173.4</v>
      </c>
      <c r="E73" s="2">
        <v>25.2</v>
      </c>
      <c r="F73" s="14">
        <v>0.984</v>
      </c>
      <c r="G73" s="15">
        <f>C73/F73</f>
        <v>3574.89837398374</v>
      </c>
      <c r="H73" s="47">
        <f>G73*1000000000</f>
        <v>3574898373983.7397</v>
      </c>
      <c r="I73" s="35">
        <f t="shared" si="13"/>
        <v>3.57489837398374</v>
      </c>
      <c r="J73" s="19">
        <f t="shared" si="14"/>
        <v>0.17944677284157579</v>
      </c>
      <c r="K73" s="19">
        <f t="shared" si="15"/>
        <v>0.17368148531696126</v>
      </c>
      <c r="L73" s="19">
        <f t="shared" si="16"/>
        <v>0.18304264714901972</v>
      </c>
      <c r="M73" s="43">
        <v>307006550</v>
      </c>
      <c r="N73" s="39">
        <f t="shared" si="12"/>
        <v>11644.371672147516</v>
      </c>
      <c r="O73" s="136"/>
      <c r="P73" s="23" t="s">
        <v>73</v>
      </c>
      <c r="Q73" s="146" t="s">
        <v>90</v>
      </c>
      <c r="R73" s="156">
        <v>1</v>
      </c>
      <c r="S73" s="151">
        <f>AVERAGE(L73:L76)</f>
        <v>0.04834721984807511</v>
      </c>
      <c r="T73" s="148">
        <f>C76-C73</f>
        <v>277.8000000000002</v>
      </c>
      <c r="U73" s="148">
        <f>G76-G73</f>
        <v>32.99135985656403</v>
      </c>
    </row>
    <row r="74" spans="2:21" ht="15" customHeight="1">
      <c r="B74" s="4" t="s">
        <v>74</v>
      </c>
      <c r="C74" s="2">
        <v>3456.2</v>
      </c>
      <c r="D74" s="2">
        <v>3081</v>
      </c>
      <c r="E74" s="2">
        <v>24.1</v>
      </c>
      <c r="F74" s="16">
        <v>1</v>
      </c>
      <c r="G74" s="15">
        <f>C74/F74</f>
        <v>3456.2</v>
      </c>
      <c r="H74" s="47">
        <f>G74*1000000000</f>
        <v>3456200000000</v>
      </c>
      <c r="I74" s="35">
        <f t="shared" si="13"/>
        <v>3.4562</v>
      </c>
      <c r="J74" s="19">
        <f t="shared" si="14"/>
        <v>-0.017483014469681896</v>
      </c>
      <c r="K74" s="19">
        <f t="shared" si="15"/>
        <v>-0.029117035356400103</v>
      </c>
      <c r="L74" s="19">
        <f t="shared" si="16"/>
        <v>-0.03320328623816706</v>
      </c>
      <c r="M74" s="39">
        <v>309000000</v>
      </c>
      <c r="N74" s="39">
        <f t="shared" si="12"/>
        <v>11185.113268608415</v>
      </c>
      <c r="O74" s="134" t="s">
        <v>117</v>
      </c>
      <c r="P74" s="4" t="s">
        <v>74</v>
      </c>
      <c r="Q74" s="146"/>
      <c r="R74" s="156"/>
      <c r="S74" s="152"/>
      <c r="T74" s="149"/>
      <c r="U74" s="149"/>
    </row>
    <row r="75" spans="2:21" ht="15">
      <c r="B75" s="4" t="s">
        <v>75</v>
      </c>
      <c r="C75" s="2">
        <v>3603.1</v>
      </c>
      <c r="D75" s="2">
        <v>3126.3</v>
      </c>
      <c r="E75" s="2">
        <v>24.1</v>
      </c>
      <c r="F75" s="14">
        <v>1.032</v>
      </c>
      <c r="G75" s="15">
        <f>C75/F75</f>
        <v>3491.375968992248</v>
      </c>
      <c r="H75" s="47">
        <f>G75*1000000000</f>
        <v>3491375968992.248</v>
      </c>
      <c r="I75" s="35">
        <f t="shared" si="13"/>
        <v>3.491375968992248</v>
      </c>
      <c r="J75" s="19">
        <f t="shared" si="14"/>
        <v>0.042503327353741134</v>
      </c>
      <c r="K75" s="19">
        <f t="shared" si="15"/>
        <v>0.014703018500486914</v>
      </c>
      <c r="L75" s="19">
        <f t="shared" si="16"/>
        <v>0.010177642784632913</v>
      </c>
      <c r="M75" s="39">
        <v>311591917</v>
      </c>
      <c r="N75" s="39">
        <f t="shared" si="12"/>
        <v>11204.963217939468</v>
      </c>
      <c r="O75" s="134"/>
      <c r="P75" s="4" t="s">
        <v>75</v>
      </c>
      <c r="Q75" s="146"/>
      <c r="R75" s="156"/>
      <c r="S75" s="152"/>
      <c r="T75" s="149"/>
      <c r="U75" s="149"/>
    </row>
    <row r="76" spans="2:21" ht="15">
      <c r="B76" s="34">
        <v>2012</v>
      </c>
      <c r="C76" s="17">
        <v>3795.5</v>
      </c>
      <c r="D76" s="17">
        <v>3212.5</v>
      </c>
      <c r="E76" s="17">
        <v>24.3</v>
      </c>
      <c r="F76" s="9">
        <v>1.052</v>
      </c>
      <c r="G76" s="9">
        <f>C76/F76</f>
        <v>3607.889733840304</v>
      </c>
      <c r="H76" s="47">
        <f>G76*1000000000</f>
        <v>3607889733840.304</v>
      </c>
      <c r="I76" s="35">
        <f t="shared" si="13"/>
        <v>3.6078897338403038</v>
      </c>
      <c r="J76" s="19">
        <f t="shared" si="14"/>
        <v>0.05339846243512533</v>
      </c>
      <c r="K76" s="19">
        <f t="shared" si="15"/>
        <v>0.027572529827591664</v>
      </c>
      <c r="L76" s="19">
        <f t="shared" si="16"/>
        <v>0.03337187569681487</v>
      </c>
      <c r="M76" s="39">
        <v>314309437</v>
      </c>
      <c r="N76" s="39">
        <f t="shared" si="12"/>
        <v>11478.782718955728</v>
      </c>
      <c r="O76" s="135"/>
      <c r="P76" s="34">
        <v>2012</v>
      </c>
      <c r="Q76" s="146"/>
      <c r="R76" s="156"/>
      <c r="S76" s="153"/>
      <c r="T76" s="150"/>
      <c r="U76" s="150"/>
    </row>
    <row r="77" spans="7:9" ht="15">
      <c r="G77" s="10"/>
      <c r="H77" s="10"/>
      <c r="I77" s="10"/>
    </row>
    <row r="78" ht="15">
      <c r="N78" s="42"/>
    </row>
    <row r="82" spans="7:17" ht="15"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7:17" ht="15"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</sheetData>
  <sheetProtection/>
  <mergeCells count="45">
    <mergeCell ref="B2:B3"/>
    <mergeCell ref="J2:L2"/>
    <mergeCell ref="B1:L1"/>
    <mergeCell ref="O33:O37"/>
    <mergeCell ref="O38:O40"/>
    <mergeCell ref="R65:R72"/>
    <mergeCell ref="R73:R76"/>
    <mergeCell ref="S41:S44"/>
    <mergeCell ref="S45:S52"/>
    <mergeCell ref="S53:S56"/>
    <mergeCell ref="S57:S64"/>
    <mergeCell ref="S65:S72"/>
    <mergeCell ref="S73:S76"/>
    <mergeCell ref="T39:U39"/>
    <mergeCell ref="T41:T44"/>
    <mergeCell ref="U41:U44"/>
    <mergeCell ref="T45:T52"/>
    <mergeCell ref="U45:U52"/>
    <mergeCell ref="T53:T56"/>
    <mergeCell ref="U53:U56"/>
    <mergeCell ref="Q57:Q64"/>
    <mergeCell ref="Q65:Q72"/>
    <mergeCell ref="Q73:Q76"/>
    <mergeCell ref="T57:T64"/>
    <mergeCell ref="U57:U64"/>
    <mergeCell ref="T65:T72"/>
    <mergeCell ref="U65:U72"/>
    <mergeCell ref="U73:U76"/>
    <mergeCell ref="T73:T76"/>
    <mergeCell ref="R57:R64"/>
    <mergeCell ref="Q39:Q40"/>
    <mergeCell ref="S39:S40"/>
    <mergeCell ref="R39:R40"/>
    <mergeCell ref="Q41:Q44"/>
    <mergeCell ref="Q45:Q52"/>
    <mergeCell ref="Q53:Q56"/>
    <mergeCell ref="R41:R44"/>
    <mergeCell ref="R45:R52"/>
    <mergeCell ref="R53:R56"/>
    <mergeCell ref="O74:O76"/>
    <mergeCell ref="O66:O73"/>
    <mergeCell ref="O58:O65"/>
    <mergeCell ref="O54:O57"/>
    <mergeCell ref="O46:O53"/>
    <mergeCell ref="O42:O45"/>
  </mergeCells>
  <hyperlinks>
    <hyperlink ref="F2" r:id="rId1" display="CPI Converters"/>
    <hyperlink ref="M2" r:id="rId2" display="Population (Census)"/>
    <hyperlink ref="B2:B3" r:id="rId3" display="Fiscal Year"/>
  </hyperlinks>
  <printOptions/>
  <pageMargins left="0.7" right="0.7" top="0.75" bottom="0.75" header="0.3" footer="0.3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4"/>
  <sheetViews>
    <sheetView defaultGridColor="0" zoomScale="87" zoomScaleNormal="87" zoomScalePageLayoutView="0" colorId="22" workbookViewId="0" topLeftCell="A1">
      <pane xSplit="1" ySplit="3" topLeftCell="B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50" sqref="R50"/>
    </sheetView>
  </sheetViews>
  <sheetFormatPr defaultColWidth="9.140625" defaultRowHeight="15"/>
  <cols>
    <col min="1" max="1" width="15.7109375" style="164" customWidth="1"/>
    <col min="2" max="11" width="10.7109375" style="0" customWidth="1"/>
  </cols>
  <sheetData>
    <row r="1" spans="1:11" s="164" customFormat="1" ht="15">
      <c r="A1" s="179" t="s">
        <v>147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164" customFormat="1" ht="24.75" customHeight="1">
      <c r="A2" s="178" t="s">
        <v>146</v>
      </c>
      <c r="B2" s="177" t="s">
        <v>145</v>
      </c>
      <c r="C2" s="175" t="s">
        <v>144</v>
      </c>
      <c r="D2" s="174"/>
      <c r="E2" s="176"/>
      <c r="F2" s="175" t="s">
        <v>143</v>
      </c>
      <c r="G2" s="174"/>
      <c r="H2" s="176"/>
      <c r="I2" s="175" t="s">
        <v>142</v>
      </c>
      <c r="J2" s="174"/>
      <c r="K2" s="174"/>
    </row>
    <row r="3" spans="1:11" s="164" customFormat="1" ht="45">
      <c r="A3" s="173"/>
      <c r="B3" s="172"/>
      <c r="C3" s="171" t="s">
        <v>141</v>
      </c>
      <c r="D3" s="171" t="s">
        <v>3</v>
      </c>
      <c r="E3" s="171" t="s">
        <v>140</v>
      </c>
      <c r="F3" s="171" t="s">
        <v>141</v>
      </c>
      <c r="G3" s="171" t="s">
        <v>3</v>
      </c>
      <c r="H3" s="171" t="s">
        <v>140</v>
      </c>
      <c r="I3" s="171" t="s">
        <v>141</v>
      </c>
      <c r="J3" s="171" t="s">
        <v>3</v>
      </c>
      <c r="K3" s="171" t="s">
        <v>140</v>
      </c>
    </row>
    <row r="4" spans="1:11" s="164" customFormat="1" ht="14.25">
      <c r="A4" s="170" t="s">
        <v>139</v>
      </c>
      <c r="B4" s="169">
        <v>97.4</v>
      </c>
      <c r="C4" s="169">
        <v>4.2</v>
      </c>
      <c r="D4" s="169">
        <v>3.4</v>
      </c>
      <c r="E4" s="169">
        <v>0.8</v>
      </c>
      <c r="F4" s="169">
        <v>4.2</v>
      </c>
      <c r="G4" s="169">
        <v>3.4</v>
      </c>
      <c r="H4" s="169">
        <v>0.8</v>
      </c>
      <c r="I4" s="169" t="s">
        <v>132</v>
      </c>
      <c r="J4" s="169" t="s">
        <v>132</v>
      </c>
      <c r="K4" s="169" t="s">
        <v>132</v>
      </c>
    </row>
    <row r="5" spans="1:11" s="164" customFormat="1" ht="14.25">
      <c r="A5" s="170" t="s">
        <v>138</v>
      </c>
      <c r="B5" s="169">
        <v>83.9</v>
      </c>
      <c r="C5" s="169">
        <v>3.7</v>
      </c>
      <c r="D5" s="169">
        <v>4.3</v>
      </c>
      <c r="E5" s="169">
        <v>-0.6</v>
      </c>
      <c r="F5" s="169">
        <v>3.7</v>
      </c>
      <c r="G5" s="169">
        <v>4.3</v>
      </c>
      <c r="H5" s="169">
        <v>-0.6</v>
      </c>
      <c r="I5" s="169" t="s">
        <v>132</v>
      </c>
      <c r="J5" s="169" t="s">
        <v>132</v>
      </c>
      <c r="K5" s="169" t="s">
        <v>132</v>
      </c>
    </row>
    <row r="6" spans="1:11" s="164" customFormat="1" ht="14.25">
      <c r="A6" s="170" t="s">
        <v>137</v>
      </c>
      <c r="B6" s="169">
        <v>67.6</v>
      </c>
      <c r="C6" s="169">
        <v>2.8</v>
      </c>
      <c r="D6" s="169">
        <v>6.9</v>
      </c>
      <c r="E6" s="169">
        <v>-4</v>
      </c>
      <c r="F6" s="169">
        <v>2.8</v>
      </c>
      <c r="G6" s="169">
        <v>6.9</v>
      </c>
      <c r="H6" s="169">
        <v>-4</v>
      </c>
      <c r="I6" s="169" t="s">
        <v>132</v>
      </c>
      <c r="J6" s="169" t="s">
        <v>132</v>
      </c>
      <c r="K6" s="169" t="s">
        <v>132</v>
      </c>
    </row>
    <row r="7" spans="1:11" s="164" customFormat="1" ht="14.25">
      <c r="A7" s="170" t="s">
        <v>136</v>
      </c>
      <c r="B7" s="169">
        <v>57.6</v>
      </c>
      <c r="C7" s="169">
        <v>3.5</v>
      </c>
      <c r="D7" s="169">
        <v>8</v>
      </c>
      <c r="E7" s="169">
        <v>-4.5</v>
      </c>
      <c r="F7" s="169">
        <v>3.5</v>
      </c>
      <c r="G7" s="169">
        <v>8</v>
      </c>
      <c r="H7" s="169">
        <v>-4.5</v>
      </c>
      <c r="I7" s="169" t="s">
        <v>132</v>
      </c>
      <c r="J7" s="169" t="s">
        <v>132</v>
      </c>
      <c r="K7" s="169" t="s">
        <v>132</v>
      </c>
    </row>
    <row r="8" spans="1:11" s="164" customFormat="1" ht="14.25">
      <c r="A8" s="170" t="s">
        <v>135</v>
      </c>
      <c r="B8" s="169">
        <v>61.2</v>
      </c>
      <c r="C8" s="169">
        <v>4.8</v>
      </c>
      <c r="D8" s="169">
        <v>10.7</v>
      </c>
      <c r="E8" s="169">
        <v>-5.9</v>
      </c>
      <c r="F8" s="169">
        <v>4.8</v>
      </c>
      <c r="G8" s="169">
        <v>10.7</v>
      </c>
      <c r="H8" s="169">
        <v>-5.9</v>
      </c>
      <c r="I8" s="169" t="s">
        <v>132</v>
      </c>
      <c r="J8" s="169" t="s">
        <v>132</v>
      </c>
      <c r="K8" s="169" t="s">
        <v>132</v>
      </c>
    </row>
    <row r="9" spans="1:11" s="164" customFormat="1" ht="14.25">
      <c r="A9" s="170" t="s">
        <v>134</v>
      </c>
      <c r="B9" s="169">
        <v>69.6</v>
      </c>
      <c r="C9" s="169">
        <v>5.2</v>
      </c>
      <c r="D9" s="169">
        <v>9.2</v>
      </c>
      <c r="E9" s="169">
        <v>-4</v>
      </c>
      <c r="F9" s="169">
        <v>5.2</v>
      </c>
      <c r="G9" s="169">
        <v>9.2</v>
      </c>
      <c r="H9" s="169">
        <v>-4</v>
      </c>
      <c r="I9" s="169" t="s">
        <v>132</v>
      </c>
      <c r="J9" s="169" t="s">
        <v>132</v>
      </c>
      <c r="K9" s="169" t="s">
        <v>132</v>
      </c>
    </row>
    <row r="10" spans="1:11" s="164" customFormat="1" ht="14.25">
      <c r="A10" s="170" t="s">
        <v>133</v>
      </c>
      <c r="B10" s="169">
        <v>78.5</v>
      </c>
      <c r="C10" s="169">
        <v>5</v>
      </c>
      <c r="D10" s="169">
        <v>10.5</v>
      </c>
      <c r="E10" s="169">
        <v>-5.5</v>
      </c>
      <c r="F10" s="169">
        <v>5</v>
      </c>
      <c r="G10" s="169">
        <v>10.5</v>
      </c>
      <c r="H10" s="169">
        <v>-5.5</v>
      </c>
      <c r="I10" s="169" t="s">
        <v>132</v>
      </c>
      <c r="J10" s="169" t="s">
        <v>132</v>
      </c>
      <c r="K10" s="169" t="s">
        <v>132</v>
      </c>
    </row>
    <row r="11" spans="1:11" s="164" customFormat="1" ht="14.25">
      <c r="A11" s="170" t="s">
        <v>131</v>
      </c>
      <c r="B11" s="169">
        <v>87.8</v>
      </c>
      <c r="C11" s="169">
        <v>6.1</v>
      </c>
      <c r="D11" s="169">
        <v>8.6</v>
      </c>
      <c r="E11" s="169">
        <v>-2.5</v>
      </c>
      <c r="F11" s="169">
        <v>5.8</v>
      </c>
      <c r="G11" s="169">
        <v>8.6</v>
      </c>
      <c r="H11" s="169">
        <v>-2.8</v>
      </c>
      <c r="I11" s="169">
        <v>0.3</v>
      </c>
      <c r="J11" s="169" t="s">
        <v>127</v>
      </c>
      <c r="K11" s="169">
        <v>0.3</v>
      </c>
    </row>
    <row r="12" spans="1:11" s="164" customFormat="1" ht="14.25">
      <c r="A12" s="170" t="s">
        <v>130</v>
      </c>
      <c r="B12" s="169">
        <v>89</v>
      </c>
      <c r="C12" s="169">
        <v>7.6</v>
      </c>
      <c r="D12" s="169">
        <v>7.7</v>
      </c>
      <c r="E12" s="169">
        <v>-0.1</v>
      </c>
      <c r="F12" s="169">
        <v>7.2</v>
      </c>
      <c r="G12" s="169">
        <v>7.7</v>
      </c>
      <c r="H12" s="169">
        <v>-0.5</v>
      </c>
      <c r="I12" s="169">
        <v>0.4</v>
      </c>
      <c r="J12" s="169" t="s">
        <v>127</v>
      </c>
      <c r="K12" s="169">
        <v>0.4</v>
      </c>
    </row>
    <row r="13" spans="1:11" s="164" customFormat="1" ht="14.25">
      <c r="A13" s="170" t="s">
        <v>129</v>
      </c>
      <c r="B13" s="169">
        <v>89.1</v>
      </c>
      <c r="C13" s="169">
        <v>7.1</v>
      </c>
      <c r="D13" s="169">
        <v>10.3</v>
      </c>
      <c r="E13" s="169">
        <v>-3.2</v>
      </c>
      <c r="F13" s="169">
        <v>6.5</v>
      </c>
      <c r="G13" s="169">
        <v>10.3</v>
      </c>
      <c r="H13" s="169">
        <v>-3.8</v>
      </c>
      <c r="I13" s="169">
        <v>0.6</v>
      </c>
      <c r="J13" s="169" t="s">
        <v>127</v>
      </c>
      <c r="K13" s="169">
        <v>0.6</v>
      </c>
    </row>
    <row r="14" spans="1:11" s="164" customFormat="1" ht="14.25">
      <c r="A14" s="170" t="s">
        <v>4</v>
      </c>
      <c r="B14" s="169">
        <v>96.8</v>
      </c>
      <c r="C14" s="169">
        <v>6.8</v>
      </c>
      <c r="D14" s="169">
        <v>9.8</v>
      </c>
      <c r="E14" s="169">
        <v>-3</v>
      </c>
      <c r="F14" s="169">
        <v>6.2</v>
      </c>
      <c r="G14" s="169">
        <v>9.8</v>
      </c>
      <c r="H14" s="169">
        <v>-3.6</v>
      </c>
      <c r="I14" s="169">
        <v>0.6</v>
      </c>
      <c r="J14" s="169" t="s">
        <v>127</v>
      </c>
      <c r="K14" s="169">
        <v>0.6</v>
      </c>
    </row>
    <row r="15" spans="1:11" s="164" customFormat="1" ht="14.25">
      <c r="A15" s="170" t="s">
        <v>5</v>
      </c>
      <c r="B15" s="169">
        <v>114.1</v>
      </c>
      <c r="C15" s="169">
        <v>7.6</v>
      </c>
      <c r="D15" s="169">
        <v>12</v>
      </c>
      <c r="E15" s="169">
        <v>-4.3</v>
      </c>
      <c r="F15" s="169">
        <v>7</v>
      </c>
      <c r="G15" s="169">
        <v>11.9</v>
      </c>
      <c r="H15" s="169">
        <v>-4.9</v>
      </c>
      <c r="I15" s="169">
        <v>0.6</v>
      </c>
      <c r="J15" s="169" t="s">
        <v>126</v>
      </c>
      <c r="K15" s="169">
        <v>0.6</v>
      </c>
    </row>
    <row r="16" spans="1:11" s="164" customFormat="1" ht="14.25">
      <c r="A16" s="170" t="s">
        <v>6</v>
      </c>
      <c r="B16" s="169">
        <v>144.3</v>
      </c>
      <c r="C16" s="169">
        <v>10.1</v>
      </c>
      <c r="D16" s="169">
        <v>24.3</v>
      </c>
      <c r="E16" s="169">
        <v>-14.2</v>
      </c>
      <c r="F16" s="169">
        <v>9.5</v>
      </c>
      <c r="G16" s="169">
        <v>24.3</v>
      </c>
      <c r="H16" s="169">
        <v>-14.8</v>
      </c>
      <c r="I16" s="169">
        <v>0.6</v>
      </c>
      <c r="J16" s="169" t="s">
        <v>126</v>
      </c>
      <c r="K16" s="169">
        <v>0.6</v>
      </c>
    </row>
    <row r="17" spans="1:11" s="164" customFormat="1" ht="14.25">
      <c r="A17" s="170" t="s">
        <v>7</v>
      </c>
      <c r="B17" s="169">
        <v>180.3</v>
      </c>
      <c r="C17" s="169">
        <v>13.3</v>
      </c>
      <c r="D17" s="169">
        <v>43.6</v>
      </c>
      <c r="E17" s="169">
        <v>-30.3</v>
      </c>
      <c r="F17" s="169">
        <v>12.7</v>
      </c>
      <c r="G17" s="169">
        <v>43.5</v>
      </c>
      <c r="H17" s="169">
        <v>-30.8</v>
      </c>
      <c r="I17" s="169">
        <v>0.6</v>
      </c>
      <c r="J17" s="169" t="s">
        <v>126</v>
      </c>
      <c r="K17" s="169">
        <v>0.6</v>
      </c>
    </row>
    <row r="18" spans="1:11" s="164" customFormat="1" ht="14.25">
      <c r="A18" s="170" t="s">
        <v>8</v>
      </c>
      <c r="B18" s="169">
        <v>209.2</v>
      </c>
      <c r="C18" s="169">
        <v>20.9</v>
      </c>
      <c r="D18" s="169">
        <v>43.6</v>
      </c>
      <c r="E18" s="169">
        <v>-22.7</v>
      </c>
      <c r="F18" s="169">
        <v>20.3</v>
      </c>
      <c r="G18" s="169">
        <v>43.6</v>
      </c>
      <c r="H18" s="169">
        <v>-23.3</v>
      </c>
      <c r="I18" s="169">
        <v>0.6</v>
      </c>
      <c r="J18" s="169">
        <v>0.1</v>
      </c>
      <c r="K18" s="169">
        <v>0.6</v>
      </c>
    </row>
    <row r="19" spans="1:11" s="164" customFormat="1" ht="14.25">
      <c r="A19" s="170" t="s">
        <v>9</v>
      </c>
      <c r="B19" s="169">
        <v>221.4</v>
      </c>
      <c r="C19" s="169">
        <v>20.4</v>
      </c>
      <c r="D19" s="169">
        <v>41.9</v>
      </c>
      <c r="E19" s="169">
        <v>-21.5</v>
      </c>
      <c r="F19" s="169">
        <v>19.8</v>
      </c>
      <c r="G19" s="169">
        <v>41.8</v>
      </c>
      <c r="H19" s="169">
        <v>-22</v>
      </c>
      <c r="I19" s="169">
        <v>0.6</v>
      </c>
      <c r="J19" s="169">
        <v>0.1</v>
      </c>
      <c r="K19" s="169">
        <v>0.5</v>
      </c>
    </row>
    <row r="20" spans="1:11" s="164" customFormat="1" ht="14.25">
      <c r="A20" s="170" t="s">
        <v>10</v>
      </c>
      <c r="B20" s="169">
        <v>222.6</v>
      </c>
      <c r="C20" s="169">
        <v>17.7</v>
      </c>
      <c r="D20" s="169">
        <v>24.8</v>
      </c>
      <c r="E20" s="169">
        <v>-7.2</v>
      </c>
      <c r="F20" s="169">
        <v>17.1</v>
      </c>
      <c r="G20" s="169">
        <v>24.7</v>
      </c>
      <c r="H20" s="169">
        <v>-7.6</v>
      </c>
      <c r="I20" s="169">
        <v>0.6</v>
      </c>
      <c r="J20" s="169">
        <v>0.1</v>
      </c>
      <c r="K20" s="169">
        <v>0.5</v>
      </c>
    </row>
    <row r="21" spans="1:11" s="164" customFormat="1" ht="14.25">
      <c r="A21" s="170" t="s">
        <v>11</v>
      </c>
      <c r="B21" s="169">
        <v>233.2</v>
      </c>
      <c r="C21" s="169">
        <v>16.5</v>
      </c>
      <c r="D21" s="169">
        <v>14.8</v>
      </c>
      <c r="E21" s="169">
        <v>1.7</v>
      </c>
      <c r="F21" s="169">
        <v>15.9</v>
      </c>
      <c r="G21" s="169">
        <v>14.7</v>
      </c>
      <c r="H21" s="169">
        <v>1.2</v>
      </c>
      <c r="I21" s="169">
        <v>0.6</v>
      </c>
      <c r="J21" s="169">
        <v>0.1</v>
      </c>
      <c r="K21" s="169">
        <v>0.5</v>
      </c>
    </row>
    <row r="22" spans="1:11" s="164" customFormat="1" ht="14.25">
      <c r="A22" s="170" t="s">
        <v>12</v>
      </c>
      <c r="B22" s="169">
        <v>256.6</v>
      </c>
      <c r="C22" s="169">
        <v>16.2</v>
      </c>
      <c r="D22" s="169">
        <v>11.6</v>
      </c>
      <c r="E22" s="169">
        <v>4.6</v>
      </c>
      <c r="F22" s="169">
        <v>15.6</v>
      </c>
      <c r="G22" s="169">
        <v>11.5</v>
      </c>
      <c r="H22" s="169">
        <v>4.1</v>
      </c>
      <c r="I22" s="169">
        <v>0.6</v>
      </c>
      <c r="J22" s="169">
        <v>0.1</v>
      </c>
      <c r="K22" s="169">
        <v>0.5</v>
      </c>
    </row>
    <row r="23" spans="1:11" s="164" customFormat="1" ht="14.25">
      <c r="A23" s="170" t="s">
        <v>13</v>
      </c>
      <c r="B23" s="169">
        <v>271.3</v>
      </c>
      <c r="C23" s="169">
        <v>14.5</v>
      </c>
      <c r="D23" s="169">
        <v>14.3</v>
      </c>
      <c r="E23" s="169">
        <v>0.2</v>
      </c>
      <c r="F23" s="169">
        <v>13.9</v>
      </c>
      <c r="G23" s="169">
        <v>14.2</v>
      </c>
      <c r="H23" s="169">
        <v>-0.3</v>
      </c>
      <c r="I23" s="169">
        <v>0.6</v>
      </c>
      <c r="J23" s="169">
        <v>0.2</v>
      </c>
      <c r="K23" s="169">
        <v>0.5</v>
      </c>
    </row>
    <row r="24" spans="1:11" s="164" customFormat="1" ht="14.25">
      <c r="A24" s="170" t="s">
        <v>14</v>
      </c>
      <c r="B24" s="169">
        <v>273.1</v>
      </c>
      <c r="C24" s="169">
        <v>14.4</v>
      </c>
      <c r="D24" s="169">
        <v>15.6</v>
      </c>
      <c r="E24" s="169">
        <v>-1.1</v>
      </c>
      <c r="F24" s="169">
        <v>13.7</v>
      </c>
      <c r="G24" s="169">
        <v>15.4</v>
      </c>
      <c r="H24" s="169">
        <v>-1.7</v>
      </c>
      <c r="I24" s="169">
        <v>0.8</v>
      </c>
      <c r="J24" s="169">
        <v>0.2</v>
      </c>
      <c r="K24" s="169">
        <v>0.6</v>
      </c>
    </row>
    <row r="25" spans="1:11" s="164" customFormat="1" ht="14.25">
      <c r="A25" s="170" t="s">
        <v>15</v>
      </c>
      <c r="B25" s="169">
        <v>320.2</v>
      </c>
      <c r="C25" s="169">
        <v>16.1</v>
      </c>
      <c r="D25" s="169">
        <v>14.2</v>
      </c>
      <c r="E25" s="169">
        <v>1.9</v>
      </c>
      <c r="F25" s="169">
        <v>15.1</v>
      </c>
      <c r="G25" s="169">
        <v>13.8</v>
      </c>
      <c r="H25" s="169">
        <v>1.3</v>
      </c>
      <c r="I25" s="169">
        <v>1</v>
      </c>
      <c r="J25" s="169">
        <v>0.4</v>
      </c>
      <c r="K25" s="169">
        <v>0.6</v>
      </c>
    </row>
    <row r="26" spans="1:11" s="164" customFormat="1" ht="14.25">
      <c r="A26" s="170" t="s">
        <v>16</v>
      </c>
      <c r="B26" s="169">
        <v>348.7</v>
      </c>
      <c r="C26" s="169">
        <v>19</v>
      </c>
      <c r="D26" s="169">
        <v>19.4</v>
      </c>
      <c r="E26" s="169">
        <v>-0.4</v>
      </c>
      <c r="F26" s="169">
        <v>17.9</v>
      </c>
      <c r="G26" s="169">
        <v>18.9</v>
      </c>
      <c r="H26" s="169">
        <v>-1</v>
      </c>
      <c r="I26" s="169">
        <v>1</v>
      </c>
      <c r="J26" s="169">
        <v>0.5</v>
      </c>
      <c r="K26" s="169">
        <v>0.5</v>
      </c>
    </row>
    <row r="27" spans="1:11" s="164" customFormat="1" ht="14.25">
      <c r="A27" s="170" t="s">
        <v>17</v>
      </c>
      <c r="B27" s="169">
        <v>372.5</v>
      </c>
      <c r="C27" s="169">
        <v>18.7</v>
      </c>
      <c r="D27" s="169">
        <v>20.4</v>
      </c>
      <c r="E27" s="169">
        <v>-1.7</v>
      </c>
      <c r="F27" s="169">
        <v>17.6</v>
      </c>
      <c r="G27" s="169">
        <v>19.8</v>
      </c>
      <c r="H27" s="169">
        <v>-2.2</v>
      </c>
      <c r="I27" s="169">
        <v>1.1</v>
      </c>
      <c r="J27" s="169">
        <v>0.6</v>
      </c>
      <c r="K27" s="169">
        <v>0.5</v>
      </c>
    </row>
    <row r="28" spans="1:11" s="164" customFormat="1" ht="14.25">
      <c r="A28" s="170" t="s">
        <v>18</v>
      </c>
      <c r="B28" s="169">
        <v>377</v>
      </c>
      <c r="C28" s="169">
        <v>18.5</v>
      </c>
      <c r="D28" s="169">
        <v>18.8</v>
      </c>
      <c r="E28" s="169">
        <v>-0.3</v>
      </c>
      <c r="F28" s="169">
        <v>17.3</v>
      </c>
      <c r="G28" s="169">
        <v>18</v>
      </c>
      <c r="H28" s="169">
        <v>-0.8</v>
      </c>
      <c r="I28" s="169">
        <v>1.2</v>
      </c>
      <c r="J28" s="169">
        <v>0.8</v>
      </c>
      <c r="K28" s="169">
        <v>0.4</v>
      </c>
    </row>
    <row r="29" spans="1:11" s="164" customFormat="1" ht="14.25">
      <c r="A29" s="170" t="s">
        <v>19</v>
      </c>
      <c r="B29" s="169">
        <v>395.9</v>
      </c>
      <c r="C29" s="169">
        <v>16.5</v>
      </c>
      <c r="D29" s="169">
        <v>17.3</v>
      </c>
      <c r="E29" s="169">
        <v>-0.8</v>
      </c>
      <c r="F29" s="169">
        <v>15.2</v>
      </c>
      <c r="G29" s="169">
        <v>16.3</v>
      </c>
      <c r="H29" s="169">
        <v>-1</v>
      </c>
      <c r="I29" s="169">
        <v>1.3</v>
      </c>
      <c r="J29" s="169">
        <v>1</v>
      </c>
      <c r="K29" s="169">
        <v>0.3</v>
      </c>
    </row>
    <row r="30" spans="1:11" s="164" customFormat="1" ht="14.25">
      <c r="A30" s="170" t="s">
        <v>20</v>
      </c>
      <c r="B30" s="169">
        <v>427</v>
      </c>
      <c r="C30" s="169">
        <v>17.5</v>
      </c>
      <c r="D30" s="169">
        <v>16.5</v>
      </c>
      <c r="E30" s="169">
        <v>0.9</v>
      </c>
      <c r="F30" s="169">
        <v>16</v>
      </c>
      <c r="G30" s="169">
        <v>15.4</v>
      </c>
      <c r="H30" s="169">
        <v>0.6</v>
      </c>
      <c r="I30" s="169">
        <v>1.5</v>
      </c>
      <c r="J30" s="169">
        <v>1.2</v>
      </c>
      <c r="K30" s="169">
        <v>0.3</v>
      </c>
    </row>
    <row r="31" spans="1:11" s="164" customFormat="1" ht="14.25">
      <c r="A31" s="170" t="s">
        <v>21</v>
      </c>
      <c r="B31" s="169">
        <v>450.9</v>
      </c>
      <c r="C31" s="169">
        <v>17.7</v>
      </c>
      <c r="D31" s="169">
        <v>17</v>
      </c>
      <c r="E31" s="169">
        <v>0.8</v>
      </c>
      <c r="F31" s="169">
        <v>16.2</v>
      </c>
      <c r="G31" s="169">
        <v>15.6</v>
      </c>
      <c r="H31" s="169">
        <v>0.6</v>
      </c>
      <c r="I31" s="169">
        <v>1.5</v>
      </c>
      <c r="J31" s="169">
        <v>1.3</v>
      </c>
      <c r="K31" s="169">
        <v>0.2</v>
      </c>
    </row>
    <row r="32" spans="1:11" s="164" customFormat="1" ht="14.25">
      <c r="A32" s="170" t="s">
        <v>22</v>
      </c>
      <c r="B32" s="169">
        <v>460</v>
      </c>
      <c r="C32" s="169">
        <v>17.3</v>
      </c>
      <c r="D32" s="169">
        <v>17.9</v>
      </c>
      <c r="E32" s="169">
        <v>-0.6</v>
      </c>
      <c r="F32" s="169">
        <v>15.6</v>
      </c>
      <c r="G32" s="169">
        <v>16.3</v>
      </c>
      <c r="H32" s="169">
        <v>-0.7</v>
      </c>
      <c r="I32" s="169">
        <v>1.7</v>
      </c>
      <c r="J32" s="169">
        <v>1.6</v>
      </c>
      <c r="K32" s="169">
        <v>0.1</v>
      </c>
    </row>
    <row r="33" spans="1:11" s="164" customFormat="1" ht="14.25">
      <c r="A33" s="170" t="s">
        <v>23</v>
      </c>
      <c r="B33" s="169">
        <v>490.2</v>
      </c>
      <c r="C33" s="169">
        <v>16.2</v>
      </c>
      <c r="D33" s="169">
        <v>18.8</v>
      </c>
      <c r="E33" s="169">
        <v>-2.6</v>
      </c>
      <c r="F33" s="169">
        <v>14.5</v>
      </c>
      <c r="G33" s="169">
        <v>17</v>
      </c>
      <c r="H33" s="169">
        <v>-2.5</v>
      </c>
      <c r="I33" s="169">
        <v>1.7</v>
      </c>
      <c r="J33" s="169">
        <v>1.8</v>
      </c>
      <c r="K33" s="169">
        <v>-0.1</v>
      </c>
    </row>
    <row r="34" spans="1:11" s="164" customFormat="1" ht="14.25">
      <c r="A34" s="170" t="s">
        <v>24</v>
      </c>
      <c r="B34" s="169">
        <v>518.9</v>
      </c>
      <c r="C34" s="169">
        <v>17.8</v>
      </c>
      <c r="D34" s="169">
        <v>17.8</v>
      </c>
      <c r="E34" s="169">
        <v>0.1</v>
      </c>
      <c r="F34" s="169">
        <v>15.8</v>
      </c>
      <c r="G34" s="169">
        <v>15.7</v>
      </c>
      <c r="H34" s="169">
        <v>0.1</v>
      </c>
      <c r="I34" s="169">
        <v>2.1</v>
      </c>
      <c r="J34" s="169">
        <v>2.1</v>
      </c>
      <c r="K34" s="169" t="s">
        <v>127</v>
      </c>
    </row>
    <row r="35" spans="1:11" s="164" customFormat="1" ht="14.25">
      <c r="A35" s="170" t="s">
        <v>25</v>
      </c>
      <c r="B35" s="169">
        <v>529.9</v>
      </c>
      <c r="C35" s="169">
        <v>17.8</v>
      </c>
      <c r="D35" s="169">
        <v>18.4</v>
      </c>
      <c r="E35" s="169">
        <v>-0.6</v>
      </c>
      <c r="F35" s="169">
        <v>15.5</v>
      </c>
      <c r="G35" s="169">
        <v>16.2</v>
      </c>
      <c r="H35" s="169">
        <v>-0.7</v>
      </c>
      <c r="I35" s="169">
        <v>2.3</v>
      </c>
      <c r="J35" s="169">
        <v>2.2</v>
      </c>
      <c r="K35" s="169">
        <v>0.1</v>
      </c>
    </row>
    <row r="36" spans="1:11" s="164" customFormat="1" ht="14.25">
      <c r="A36" s="170" t="s">
        <v>26</v>
      </c>
      <c r="B36" s="169">
        <v>567.8</v>
      </c>
      <c r="C36" s="169">
        <v>17.6</v>
      </c>
      <c r="D36" s="169">
        <v>18.8</v>
      </c>
      <c r="E36" s="169">
        <v>-1.3</v>
      </c>
      <c r="F36" s="169">
        <v>15.4</v>
      </c>
      <c r="G36" s="169">
        <v>16.4</v>
      </c>
      <c r="H36" s="169">
        <v>-1</v>
      </c>
      <c r="I36" s="169">
        <v>2.2</v>
      </c>
      <c r="J36" s="169">
        <v>2.4</v>
      </c>
      <c r="K36" s="169">
        <v>-0.2</v>
      </c>
    </row>
    <row r="37" spans="1:11" s="164" customFormat="1" ht="14.25">
      <c r="A37" s="170" t="s">
        <v>27</v>
      </c>
      <c r="B37" s="169">
        <v>599.2</v>
      </c>
      <c r="C37" s="169">
        <v>17.8</v>
      </c>
      <c r="D37" s="169">
        <v>18.6</v>
      </c>
      <c r="E37" s="169">
        <v>-0.8</v>
      </c>
      <c r="F37" s="169">
        <v>15.4</v>
      </c>
      <c r="G37" s="169">
        <v>16.1</v>
      </c>
      <c r="H37" s="169">
        <v>-0.7</v>
      </c>
      <c r="I37" s="169">
        <v>2.4</v>
      </c>
      <c r="J37" s="169">
        <v>2.5</v>
      </c>
      <c r="K37" s="169">
        <v>-0.1</v>
      </c>
    </row>
    <row r="38" spans="1:11" s="164" customFormat="1" ht="14.25">
      <c r="A38" s="170" t="s">
        <v>28</v>
      </c>
      <c r="B38" s="169">
        <v>641.5</v>
      </c>
      <c r="C38" s="169">
        <v>17.6</v>
      </c>
      <c r="D38" s="169">
        <v>18.5</v>
      </c>
      <c r="E38" s="169">
        <v>-0.9</v>
      </c>
      <c r="F38" s="169">
        <v>15</v>
      </c>
      <c r="G38" s="169">
        <v>16</v>
      </c>
      <c r="H38" s="169">
        <v>-1</v>
      </c>
      <c r="I38" s="169">
        <v>2.6</v>
      </c>
      <c r="J38" s="169">
        <v>2.5</v>
      </c>
      <c r="K38" s="169">
        <v>0.1</v>
      </c>
    </row>
    <row r="39" spans="1:11" s="164" customFormat="1" ht="14.25">
      <c r="A39" s="170" t="s">
        <v>29</v>
      </c>
      <c r="B39" s="169">
        <v>687.5</v>
      </c>
      <c r="C39" s="169">
        <v>17</v>
      </c>
      <c r="D39" s="169">
        <v>17.2</v>
      </c>
      <c r="E39" s="169">
        <v>-0.2</v>
      </c>
      <c r="F39" s="169">
        <v>14.6</v>
      </c>
      <c r="G39" s="169">
        <v>14.8</v>
      </c>
      <c r="H39" s="169">
        <v>-0.2</v>
      </c>
      <c r="I39" s="169">
        <v>2.4</v>
      </c>
      <c r="J39" s="169">
        <v>2.4</v>
      </c>
      <c r="K39" s="169" t="s">
        <v>126</v>
      </c>
    </row>
    <row r="40" spans="1:11" s="164" customFormat="1" ht="14.25">
      <c r="A40" s="170" t="s">
        <v>30</v>
      </c>
      <c r="B40" s="169">
        <v>755.8</v>
      </c>
      <c r="C40" s="169">
        <v>17.3</v>
      </c>
      <c r="D40" s="169">
        <v>17.8</v>
      </c>
      <c r="E40" s="169">
        <v>-0.5</v>
      </c>
      <c r="F40" s="169">
        <v>14.8</v>
      </c>
      <c r="G40" s="169">
        <v>15.2</v>
      </c>
      <c r="H40" s="169">
        <v>-0.4</v>
      </c>
      <c r="I40" s="169">
        <v>2.5</v>
      </c>
      <c r="J40" s="169">
        <v>2.6</v>
      </c>
      <c r="K40" s="169">
        <v>-0.1</v>
      </c>
    </row>
    <row r="41" spans="1:11" s="164" customFormat="1" ht="14.25">
      <c r="A41" s="170" t="s">
        <v>31</v>
      </c>
      <c r="B41" s="169">
        <v>810</v>
      </c>
      <c r="C41" s="169">
        <v>18.4</v>
      </c>
      <c r="D41" s="169">
        <v>19.4</v>
      </c>
      <c r="E41" s="169">
        <v>-1.1</v>
      </c>
      <c r="F41" s="169">
        <v>15.4</v>
      </c>
      <c r="G41" s="169">
        <v>16.9</v>
      </c>
      <c r="H41" s="169">
        <v>-1.6</v>
      </c>
      <c r="I41" s="169">
        <v>3</v>
      </c>
      <c r="J41" s="169">
        <v>2.5</v>
      </c>
      <c r="K41" s="169">
        <v>0.5</v>
      </c>
    </row>
    <row r="42" spans="1:11" s="164" customFormat="1" ht="14.25">
      <c r="A42" s="170" t="s">
        <v>32</v>
      </c>
      <c r="B42" s="169">
        <v>868.4</v>
      </c>
      <c r="C42" s="169">
        <v>17.6</v>
      </c>
      <c r="D42" s="169">
        <v>20.5</v>
      </c>
      <c r="E42" s="169">
        <v>-2.9</v>
      </c>
      <c r="F42" s="169">
        <v>14.7</v>
      </c>
      <c r="G42" s="169">
        <v>17.9</v>
      </c>
      <c r="H42" s="169">
        <v>-3.2</v>
      </c>
      <c r="I42" s="169">
        <v>2.9</v>
      </c>
      <c r="J42" s="169">
        <v>2.6</v>
      </c>
      <c r="K42" s="169">
        <v>0.3</v>
      </c>
    </row>
    <row r="43" spans="1:11" s="164" customFormat="1" ht="14.25">
      <c r="A43" s="170" t="s">
        <v>33</v>
      </c>
      <c r="B43" s="169">
        <v>948.1</v>
      </c>
      <c r="C43" s="169">
        <v>19.7</v>
      </c>
      <c r="D43" s="169">
        <v>19.4</v>
      </c>
      <c r="E43" s="169">
        <v>0.3</v>
      </c>
      <c r="F43" s="169">
        <v>16.7</v>
      </c>
      <c r="G43" s="169">
        <v>16.7</v>
      </c>
      <c r="H43" s="169">
        <v>-0.1</v>
      </c>
      <c r="I43" s="169">
        <v>3.1</v>
      </c>
      <c r="J43" s="169">
        <v>2.7</v>
      </c>
      <c r="K43" s="169">
        <v>0.4</v>
      </c>
    </row>
    <row r="44" spans="1:11" s="164" customFormat="1" ht="14.25">
      <c r="A44" s="170" t="s">
        <v>34</v>
      </c>
      <c r="B44" s="169">
        <v>1012.7</v>
      </c>
      <c r="C44" s="169">
        <v>19</v>
      </c>
      <c r="D44" s="169">
        <v>19.3</v>
      </c>
      <c r="E44" s="169">
        <v>-0.3</v>
      </c>
      <c r="F44" s="169">
        <v>15.7</v>
      </c>
      <c r="G44" s="169">
        <v>16.6</v>
      </c>
      <c r="H44" s="169">
        <v>-0.9</v>
      </c>
      <c r="I44" s="169">
        <v>3.3</v>
      </c>
      <c r="J44" s="169">
        <v>2.7</v>
      </c>
      <c r="K44" s="169">
        <v>0.6</v>
      </c>
    </row>
    <row r="45" spans="1:11" s="164" customFormat="1" ht="14.25">
      <c r="A45" s="170" t="s">
        <v>35</v>
      </c>
      <c r="B45" s="169">
        <v>1080</v>
      </c>
      <c r="C45" s="169">
        <v>17.3</v>
      </c>
      <c r="D45" s="169">
        <v>19.5</v>
      </c>
      <c r="E45" s="169">
        <v>-2.1</v>
      </c>
      <c r="F45" s="169">
        <v>14</v>
      </c>
      <c r="G45" s="169">
        <v>16.4</v>
      </c>
      <c r="H45" s="169">
        <v>-2.4</v>
      </c>
      <c r="I45" s="169">
        <v>3.3</v>
      </c>
      <c r="J45" s="169">
        <v>3</v>
      </c>
      <c r="K45" s="169">
        <v>0.3</v>
      </c>
    </row>
    <row r="46" spans="1:11" s="164" customFormat="1" ht="14.25">
      <c r="A46" s="170" t="s">
        <v>36</v>
      </c>
      <c r="B46" s="169">
        <v>1176.5</v>
      </c>
      <c r="C46" s="169">
        <v>17.6</v>
      </c>
      <c r="D46" s="169">
        <v>19.6</v>
      </c>
      <c r="E46" s="169">
        <v>-2</v>
      </c>
      <c r="F46" s="169">
        <v>14.2</v>
      </c>
      <c r="G46" s="169">
        <v>16.4</v>
      </c>
      <c r="H46" s="169">
        <v>-2.2</v>
      </c>
      <c r="I46" s="169">
        <v>3.4</v>
      </c>
      <c r="J46" s="169">
        <v>3.2</v>
      </c>
      <c r="K46" s="169">
        <v>0.2</v>
      </c>
    </row>
    <row r="47" spans="1:11" s="164" customFormat="1" ht="14.25">
      <c r="A47" s="170" t="s">
        <v>37</v>
      </c>
      <c r="B47" s="169">
        <v>1310.6</v>
      </c>
      <c r="C47" s="169">
        <v>17.6</v>
      </c>
      <c r="D47" s="169">
        <v>18.7</v>
      </c>
      <c r="E47" s="169">
        <v>-1.1</v>
      </c>
      <c r="F47" s="169">
        <v>14.1</v>
      </c>
      <c r="G47" s="169">
        <v>15.3</v>
      </c>
      <c r="H47" s="169">
        <v>-1.2</v>
      </c>
      <c r="I47" s="169">
        <v>3.5</v>
      </c>
      <c r="J47" s="169">
        <v>3.5</v>
      </c>
      <c r="K47" s="169" t="s">
        <v>126</v>
      </c>
    </row>
    <row r="48" spans="1:11" s="164" customFormat="1" ht="14.25">
      <c r="A48" s="170" t="s">
        <v>38</v>
      </c>
      <c r="B48" s="169">
        <v>1438.5</v>
      </c>
      <c r="C48" s="169">
        <v>18.3</v>
      </c>
      <c r="D48" s="169">
        <v>18.7</v>
      </c>
      <c r="E48" s="169">
        <v>-0.4</v>
      </c>
      <c r="F48" s="169">
        <v>14.5</v>
      </c>
      <c r="G48" s="169">
        <v>15.1</v>
      </c>
      <c r="H48" s="169">
        <v>-0.5</v>
      </c>
      <c r="I48" s="169">
        <v>3.7</v>
      </c>
      <c r="J48" s="169">
        <v>3.7</v>
      </c>
      <c r="K48" s="169">
        <v>0.1</v>
      </c>
    </row>
    <row r="49" spans="1:11" s="164" customFormat="1" ht="14.25">
      <c r="A49" s="170" t="s">
        <v>39</v>
      </c>
      <c r="B49" s="169">
        <v>1560.2</v>
      </c>
      <c r="C49" s="169">
        <v>17.9</v>
      </c>
      <c r="D49" s="169">
        <v>21.3</v>
      </c>
      <c r="E49" s="169">
        <v>-3.4</v>
      </c>
      <c r="F49" s="169">
        <v>13.9</v>
      </c>
      <c r="G49" s="169">
        <v>17.4</v>
      </c>
      <c r="H49" s="169">
        <v>-3.5</v>
      </c>
      <c r="I49" s="169">
        <v>4</v>
      </c>
      <c r="J49" s="169">
        <v>3.9</v>
      </c>
      <c r="K49" s="169">
        <v>0.1</v>
      </c>
    </row>
    <row r="50" spans="1:11" s="164" customFormat="1" ht="14.25">
      <c r="A50" s="170" t="s">
        <v>40</v>
      </c>
      <c r="B50" s="169">
        <v>1738.1</v>
      </c>
      <c r="C50" s="169">
        <v>17.1</v>
      </c>
      <c r="D50" s="169">
        <v>21.4</v>
      </c>
      <c r="E50" s="169">
        <v>-4.2</v>
      </c>
      <c r="F50" s="169">
        <v>13.3</v>
      </c>
      <c r="G50" s="169">
        <v>17.3</v>
      </c>
      <c r="H50" s="169">
        <v>-4</v>
      </c>
      <c r="I50" s="169">
        <v>3.8</v>
      </c>
      <c r="J50" s="169">
        <v>4.1</v>
      </c>
      <c r="K50" s="169">
        <v>-0.2</v>
      </c>
    </row>
    <row r="51" spans="1:11" s="164" customFormat="1" ht="14.25">
      <c r="A51" s="170" t="s">
        <v>128</v>
      </c>
      <c r="B51" s="169">
        <v>459.4</v>
      </c>
      <c r="C51" s="169">
        <v>17.7</v>
      </c>
      <c r="D51" s="169">
        <v>20.9</v>
      </c>
      <c r="E51" s="169">
        <v>-3.2</v>
      </c>
      <c r="F51" s="169">
        <v>13.8</v>
      </c>
      <c r="G51" s="169">
        <v>16.8</v>
      </c>
      <c r="H51" s="169">
        <v>-3.1</v>
      </c>
      <c r="I51" s="169">
        <v>3.9</v>
      </c>
      <c r="J51" s="169">
        <v>4.1</v>
      </c>
      <c r="K51" s="169">
        <v>-0.1</v>
      </c>
    </row>
    <row r="52" spans="1:11" s="164" customFormat="1" ht="14.25">
      <c r="A52" s="170" t="s">
        <v>41</v>
      </c>
      <c r="B52" s="169">
        <v>1973.5</v>
      </c>
      <c r="C52" s="169">
        <v>18</v>
      </c>
      <c r="D52" s="169">
        <v>20.7</v>
      </c>
      <c r="E52" s="169">
        <v>-2.7</v>
      </c>
      <c r="F52" s="169">
        <v>14.1</v>
      </c>
      <c r="G52" s="169">
        <v>16.7</v>
      </c>
      <c r="H52" s="169">
        <v>-2.5</v>
      </c>
      <c r="I52" s="169">
        <v>3.9</v>
      </c>
      <c r="J52" s="169">
        <v>4.1</v>
      </c>
      <c r="K52" s="169">
        <v>-0.2</v>
      </c>
    </row>
    <row r="53" spans="1:11" s="164" customFormat="1" ht="14.25">
      <c r="A53" s="170" t="s">
        <v>42</v>
      </c>
      <c r="B53" s="169">
        <v>2217.5</v>
      </c>
      <c r="C53" s="169">
        <v>18</v>
      </c>
      <c r="D53" s="169">
        <v>20.7</v>
      </c>
      <c r="E53" s="169">
        <v>-2.7</v>
      </c>
      <c r="F53" s="169">
        <v>14.2</v>
      </c>
      <c r="G53" s="169">
        <v>16.7</v>
      </c>
      <c r="H53" s="169">
        <v>-2.5</v>
      </c>
      <c r="I53" s="169">
        <v>3.9</v>
      </c>
      <c r="J53" s="169">
        <v>4</v>
      </c>
      <c r="K53" s="169">
        <v>-0.2</v>
      </c>
    </row>
    <row r="54" spans="1:11" s="164" customFormat="1" ht="14.25">
      <c r="A54" s="170" t="s">
        <v>43</v>
      </c>
      <c r="B54" s="169">
        <v>2501.4</v>
      </c>
      <c r="C54" s="169">
        <v>18.5</v>
      </c>
      <c r="D54" s="169">
        <v>20.1</v>
      </c>
      <c r="E54" s="169">
        <v>-1.6</v>
      </c>
      <c r="F54" s="169">
        <v>14.6</v>
      </c>
      <c r="G54" s="169">
        <v>16.2</v>
      </c>
      <c r="H54" s="169">
        <v>-1.6</v>
      </c>
      <c r="I54" s="169">
        <v>3.9</v>
      </c>
      <c r="J54" s="169">
        <v>4</v>
      </c>
      <c r="K54" s="169" t="s">
        <v>127</v>
      </c>
    </row>
    <row r="55" spans="1:11" s="164" customFormat="1" ht="14.25">
      <c r="A55" s="170" t="s">
        <v>44</v>
      </c>
      <c r="B55" s="169">
        <v>2724.2</v>
      </c>
      <c r="C55" s="169">
        <v>19</v>
      </c>
      <c r="D55" s="169">
        <v>21.7</v>
      </c>
      <c r="E55" s="169">
        <v>-2.7</v>
      </c>
      <c r="F55" s="169">
        <v>14.8</v>
      </c>
      <c r="G55" s="169">
        <v>17.5</v>
      </c>
      <c r="H55" s="169">
        <v>-2.7</v>
      </c>
      <c r="I55" s="169">
        <v>4.2</v>
      </c>
      <c r="J55" s="169">
        <v>4.2</v>
      </c>
      <c r="K55" s="169" t="s">
        <v>127</v>
      </c>
    </row>
    <row r="56" spans="1:11" s="164" customFormat="1" ht="14.25">
      <c r="A56" s="170" t="s">
        <v>45</v>
      </c>
      <c r="B56" s="169">
        <v>3057</v>
      </c>
      <c r="C56" s="169">
        <v>19.6</v>
      </c>
      <c r="D56" s="169">
        <v>22.2</v>
      </c>
      <c r="E56" s="169">
        <v>-2.6</v>
      </c>
      <c r="F56" s="169">
        <v>15.3</v>
      </c>
      <c r="G56" s="169">
        <v>17.8</v>
      </c>
      <c r="H56" s="169">
        <v>-2.4</v>
      </c>
      <c r="I56" s="169">
        <v>4.3</v>
      </c>
      <c r="J56" s="169">
        <v>4.4</v>
      </c>
      <c r="K56" s="169">
        <v>-0.2</v>
      </c>
    </row>
    <row r="57" spans="1:11" s="164" customFormat="1" ht="14.25">
      <c r="A57" s="170" t="s">
        <v>46</v>
      </c>
      <c r="B57" s="169">
        <v>3223.7</v>
      </c>
      <c r="C57" s="169">
        <v>19.2</v>
      </c>
      <c r="D57" s="169">
        <v>23.1</v>
      </c>
      <c r="E57" s="169">
        <v>-4</v>
      </c>
      <c r="F57" s="169">
        <v>14.7</v>
      </c>
      <c r="G57" s="169">
        <v>18.5</v>
      </c>
      <c r="H57" s="169">
        <v>-3.7</v>
      </c>
      <c r="I57" s="169">
        <v>4.5</v>
      </c>
      <c r="J57" s="169">
        <v>4.7</v>
      </c>
      <c r="K57" s="169">
        <v>-0.2</v>
      </c>
    </row>
    <row r="58" spans="1:11" s="164" customFormat="1" ht="14.25">
      <c r="A58" s="170" t="s">
        <v>47</v>
      </c>
      <c r="B58" s="169">
        <v>3440.7</v>
      </c>
      <c r="C58" s="169">
        <v>17.5</v>
      </c>
      <c r="D58" s="169">
        <v>23.5</v>
      </c>
      <c r="E58" s="169">
        <v>-6</v>
      </c>
      <c r="F58" s="169">
        <v>13.2</v>
      </c>
      <c r="G58" s="169">
        <v>19.2</v>
      </c>
      <c r="H58" s="169">
        <v>-6</v>
      </c>
      <c r="I58" s="169">
        <v>4.3</v>
      </c>
      <c r="J58" s="169">
        <v>4.3</v>
      </c>
      <c r="K58" s="169" t="s">
        <v>127</v>
      </c>
    </row>
    <row r="59" spans="1:11" s="164" customFormat="1" ht="14.25">
      <c r="A59" s="170" t="s">
        <v>48</v>
      </c>
      <c r="B59" s="169">
        <v>3844.4</v>
      </c>
      <c r="C59" s="169">
        <v>17.3</v>
      </c>
      <c r="D59" s="169">
        <v>22.2</v>
      </c>
      <c r="E59" s="169">
        <v>-4.8</v>
      </c>
      <c r="F59" s="169">
        <v>13</v>
      </c>
      <c r="G59" s="169">
        <v>17.8</v>
      </c>
      <c r="H59" s="169">
        <v>-4.8</v>
      </c>
      <c r="I59" s="169">
        <v>4.3</v>
      </c>
      <c r="J59" s="169">
        <v>4.3</v>
      </c>
      <c r="K59" s="169" t="s">
        <v>127</v>
      </c>
    </row>
    <row r="60" spans="1:11" s="164" customFormat="1" ht="14.25">
      <c r="A60" s="170" t="s">
        <v>49</v>
      </c>
      <c r="B60" s="169">
        <v>4146.3</v>
      </c>
      <c r="C60" s="169">
        <v>17.7</v>
      </c>
      <c r="D60" s="169">
        <v>22.8</v>
      </c>
      <c r="E60" s="169">
        <v>-5.1</v>
      </c>
      <c r="F60" s="169">
        <v>13.2</v>
      </c>
      <c r="G60" s="169">
        <v>18.6</v>
      </c>
      <c r="H60" s="169">
        <v>-5.3</v>
      </c>
      <c r="I60" s="169">
        <v>4.5</v>
      </c>
      <c r="J60" s="169">
        <v>4.3</v>
      </c>
      <c r="K60" s="169">
        <v>0.2</v>
      </c>
    </row>
    <row r="61" spans="1:11" s="164" customFormat="1" ht="14.25">
      <c r="A61" s="170" t="s">
        <v>50</v>
      </c>
      <c r="B61" s="169">
        <v>4403.9</v>
      </c>
      <c r="C61" s="169">
        <v>17.5</v>
      </c>
      <c r="D61" s="169">
        <v>22.5</v>
      </c>
      <c r="E61" s="169">
        <v>-5</v>
      </c>
      <c r="F61" s="169">
        <v>12.9</v>
      </c>
      <c r="G61" s="169">
        <v>18.3</v>
      </c>
      <c r="H61" s="169">
        <v>-5.4</v>
      </c>
      <c r="I61" s="169">
        <v>4.5</v>
      </c>
      <c r="J61" s="169">
        <v>4.2</v>
      </c>
      <c r="K61" s="169">
        <v>0.4</v>
      </c>
    </row>
    <row r="62" spans="1:11" s="164" customFormat="1" ht="14.25">
      <c r="A62" s="170" t="s">
        <v>51</v>
      </c>
      <c r="B62" s="169">
        <v>4651.4</v>
      </c>
      <c r="C62" s="169">
        <v>18.4</v>
      </c>
      <c r="D62" s="169">
        <v>21.6</v>
      </c>
      <c r="E62" s="169">
        <v>-3.2</v>
      </c>
      <c r="F62" s="169">
        <v>13.8</v>
      </c>
      <c r="G62" s="169">
        <v>17.4</v>
      </c>
      <c r="H62" s="169">
        <v>-3.6</v>
      </c>
      <c r="I62" s="169">
        <v>4.6</v>
      </c>
      <c r="J62" s="169">
        <v>4.2</v>
      </c>
      <c r="K62" s="169">
        <v>0.4</v>
      </c>
    </row>
    <row r="63" spans="1:11" s="164" customFormat="1" ht="14.25">
      <c r="A63" s="170" t="s">
        <v>52</v>
      </c>
      <c r="B63" s="169">
        <v>5008.5</v>
      </c>
      <c r="C63" s="169">
        <v>18.2</v>
      </c>
      <c r="D63" s="169">
        <v>21.3</v>
      </c>
      <c r="E63" s="169">
        <v>-3.1</v>
      </c>
      <c r="F63" s="169">
        <v>13.3</v>
      </c>
      <c r="G63" s="169">
        <v>17.2</v>
      </c>
      <c r="H63" s="169">
        <v>-3.8</v>
      </c>
      <c r="I63" s="169">
        <v>4.8</v>
      </c>
      <c r="J63" s="169">
        <v>4.1</v>
      </c>
      <c r="K63" s="169">
        <v>0.7</v>
      </c>
    </row>
    <row r="64" spans="1:11" s="164" customFormat="1" ht="14.25">
      <c r="A64" s="170" t="s">
        <v>53</v>
      </c>
      <c r="B64" s="169">
        <v>5399.5</v>
      </c>
      <c r="C64" s="169">
        <v>18.4</v>
      </c>
      <c r="D64" s="169">
        <v>21.2</v>
      </c>
      <c r="E64" s="169">
        <v>-2.8</v>
      </c>
      <c r="F64" s="169">
        <v>13.5</v>
      </c>
      <c r="G64" s="169">
        <v>17.3</v>
      </c>
      <c r="H64" s="169">
        <v>-3.8</v>
      </c>
      <c r="I64" s="169">
        <v>4.9</v>
      </c>
      <c r="J64" s="169">
        <v>3.9</v>
      </c>
      <c r="K64" s="169">
        <v>1</v>
      </c>
    </row>
    <row r="65" spans="1:11" s="164" customFormat="1" ht="14.25">
      <c r="A65" s="170" t="s">
        <v>54</v>
      </c>
      <c r="B65" s="169">
        <v>5734.5</v>
      </c>
      <c r="C65" s="169">
        <v>18</v>
      </c>
      <c r="D65" s="169">
        <v>21.9</v>
      </c>
      <c r="E65" s="169">
        <v>-3.9</v>
      </c>
      <c r="F65" s="169">
        <v>13.1</v>
      </c>
      <c r="G65" s="169">
        <v>17.9</v>
      </c>
      <c r="H65" s="169">
        <v>-4.8</v>
      </c>
      <c r="I65" s="169">
        <v>4.9</v>
      </c>
      <c r="J65" s="169">
        <v>3.9</v>
      </c>
      <c r="K65" s="169">
        <v>1</v>
      </c>
    </row>
    <row r="66" spans="1:11" s="164" customFormat="1" ht="14.25">
      <c r="A66" s="170" t="s">
        <v>55</v>
      </c>
      <c r="B66" s="169">
        <v>5930.5</v>
      </c>
      <c r="C66" s="169">
        <v>17.8</v>
      </c>
      <c r="D66" s="169">
        <v>22.3</v>
      </c>
      <c r="E66" s="169">
        <v>-4.5</v>
      </c>
      <c r="F66" s="169">
        <v>12.8</v>
      </c>
      <c r="G66" s="169">
        <v>18.3</v>
      </c>
      <c r="H66" s="169">
        <v>-5.4</v>
      </c>
      <c r="I66" s="169">
        <v>5</v>
      </c>
      <c r="J66" s="169">
        <v>4.1</v>
      </c>
      <c r="K66" s="169">
        <v>0.9</v>
      </c>
    </row>
    <row r="67" spans="1:11" s="164" customFormat="1" ht="14.25">
      <c r="A67" s="170" t="s">
        <v>56</v>
      </c>
      <c r="B67" s="169">
        <v>6242</v>
      </c>
      <c r="C67" s="169">
        <v>17.5</v>
      </c>
      <c r="D67" s="169">
        <v>22.1</v>
      </c>
      <c r="E67" s="169">
        <v>-4.7</v>
      </c>
      <c r="F67" s="169">
        <v>12.6</v>
      </c>
      <c r="G67" s="169">
        <v>18.1</v>
      </c>
      <c r="H67" s="169">
        <v>-5.5</v>
      </c>
      <c r="I67" s="169">
        <v>4.8</v>
      </c>
      <c r="J67" s="169">
        <v>4</v>
      </c>
      <c r="K67" s="169">
        <v>0.8</v>
      </c>
    </row>
    <row r="68" spans="1:11" s="164" customFormat="1" ht="14.25">
      <c r="A68" s="170" t="s">
        <v>57</v>
      </c>
      <c r="B68" s="169">
        <v>6587.3</v>
      </c>
      <c r="C68" s="169">
        <v>17.5</v>
      </c>
      <c r="D68" s="169">
        <v>21.4</v>
      </c>
      <c r="E68" s="169">
        <v>-3.9</v>
      </c>
      <c r="F68" s="169">
        <v>12.8</v>
      </c>
      <c r="G68" s="169">
        <v>17.3</v>
      </c>
      <c r="H68" s="169">
        <v>-4.6</v>
      </c>
      <c r="I68" s="169">
        <v>4.7</v>
      </c>
      <c r="J68" s="169">
        <v>4</v>
      </c>
      <c r="K68" s="169">
        <v>0.7</v>
      </c>
    </row>
    <row r="69" spans="1:11" s="164" customFormat="1" ht="14.25">
      <c r="A69" s="170" t="s">
        <v>58</v>
      </c>
      <c r="B69" s="169">
        <v>6976.6</v>
      </c>
      <c r="C69" s="169">
        <v>18</v>
      </c>
      <c r="D69" s="169">
        <v>21</v>
      </c>
      <c r="E69" s="169">
        <v>-2.9</v>
      </c>
      <c r="F69" s="169">
        <v>13.2</v>
      </c>
      <c r="G69" s="169">
        <v>16.9</v>
      </c>
      <c r="H69" s="169">
        <v>-3.7</v>
      </c>
      <c r="I69" s="169">
        <v>4.8</v>
      </c>
      <c r="J69" s="169">
        <v>4</v>
      </c>
      <c r="K69" s="169">
        <v>0.8</v>
      </c>
    </row>
    <row r="70" spans="1:11" s="164" customFormat="1" ht="14.25">
      <c r="A70" s="170" t="s">
        <v>59</v>
      </c>
      <c r="B70" s="169">
        <v>7341.1</v>
      </c>
      <c r="C70" s="169">
        <v>18.4</v>
      </c>
      <c r="D70" s="169">
        <v>20.6</v>
      </c>
      <c r="E70" s="169">
        <v>-2.2</v>
      </c>
      <c r="F70" s="169">
        <v>13.6</v>
      </c>
      <c r="G70" s="169">
        <v>16.7</v>
      </c>
      <c r="H70" s="169">
        <v>-3.1</v>
      </c>
      <c r="I70" s="169">
        <v>4.8</v>
      </c>
      <c r="J70" s="169">
        <v>3.9</v>
      </c>
      <c r="K70" s="169">
        <v>0.9</v>
      </c>
    </row>
    <row r="71" spans="1:11" s="164" customFormat="1" ht="14.25">
      <c r="A71" s="170" t="s">
        <v>60</v>
      </c>
      <c r="B71" s="169">
        <v>7718.3</v>
      </c>
      <c r="C71" s="169">
        <v>18.8</v>
      </c>
      <c r="D71" s="169">
        <v>20.2</v>
      </c>
      <c r="E71" s="169">
        <v>-1.4</v>
      </c>
      <c r="F71" s="169">
        <v>14.1</v>
      </c>
      <c r="G71" s="169">
        <v>16.3</v>
      </c>
      <c r="H71" s="169">
        <v>-2.3</v>
      </c>
      <c r="I71" s="169">
        <v>4.8</v>
      </c>
      <c r="J71" s="169">
        <v>3.9</v>
      </c>
      <c r="K71" s="169">
        <v>0.9</v>
      </c>
    </row>
    <row r="72" spans="1:11" s="164" customFormat="1" ht="14.25">
      <c r="A72" s="170" t="s">
        <v>61</v>
      </c>
      <c r="B72" s="169">
        <v>8211.7</v>
      </c>
      <c r="C72" s="169">
        <v>19.2</v>
      </c>
      <c r="D72" s="169">
        <v>19.5</v>
      </c>
      <c r="E72" s="169">
        <v>-0.3</v>
      </c>
      <c r="F72" s="169">
        <v>14.5</v>
      </c>
      <c r="G72" s="169">
        <v>15.7</v>
      </c>
      <c r="H72" s="169">
        <v>-1.3</v>
      </c>
      <c r="I72" s="169">
        <v>4.8</v>
      </c>
      <c r="J72" s="169">
        <v>3.8</v>
      </c>
      <c r="K72" s="169">
        <v>1</v>
      </c>
    </row>
    <row r="73" spans="1:11" s="164" customFormat="1" ht="14.25">
      <c r="A73" s="170" t="s">
        <v>62</v>
      </c>
      <c r="B73" s="169">
        <v>8663</v>
      </c>
      <c r="C73" s="169">
        <v>19.9</v>
      </c>
      <c r="D73" s="169">
        <v>19.1</v>
      </c>
      <c r="E73" s="169">
        <v>0.8</v>
      </c>
      <c r="F73" s="169">
        <v>15.1</v>
      </c>
      <c r="G73" s="169">
        <v>15.4</v>
      </c>
      <c r="H73" s="169">
        <v>-0.3</v>
      </c>
      <c r="I73" s="169">
        <v>4.8</v>
      </c>
      <c r="J73" s="169">
        <v>3.7</v>
      </c>
      <c r="K73" s="169">
        <v>1.1</v>
      </c>
    </row>
    <row r="74" spans="1:11" s="164" customFormat="1" ht="14.25">
      <c r="A74" s="170" t="s">
        <v>63</v>
      </c>
      <c r="B74" s="169">
        <v>9208.4</v>
      </c>
      <c r="C74" s="169">
        <v>19.8</v>
      </c>
      <c r="D74" s="169">
        <v>18.5</v>
      </c>
      <c r="E74" s="169">
        <v>1.4</v>
      </c>
      <c r="F74" s="169">
        <v>15</v>
      </c>
      <c r="G74" s="169">
        <v>15</v>
      </c>
      <c r="H74" s="169" t="s">
        <v>126</v>
      </c>
      <c r="I74" s="169">
        <v>4.8</v>
      </c>
      <c r="J74" s="169">
        <v>3.5</v>
      </c>
      <c r="K74" s="169">
        <v>1.3</v>
      </c>
    </row>
    <row r="75" spans="1:11" s="164" customFormat="1" ht="14.25">
      <c r="A75" s="170" t="s">
        <v>64</v>
      </c>
      <c r="B75" s="169">
        <v>9821</v>
      </c>
      <c r="C75" s="169">
        <v>20.6</v>
      </c>
      <c r="D75" s="169">
        <v>18.2</v>
      </c>
      <c r="E75" s="169">
        <v>2.4</v>
      </c>
      <c r="F75" s="169">
        <v>15.7</v>
      </c>
      <c r="G75" s="169">
        <v>14.8</v>
      </c>
      <c r="H75" s="169">
        <v>0.9</v>
      </c>
      <c r="I75" s="169">
        <v>4.9</v>
      </c>
      <c r="J75" s="169">
        <v>3.4</v>
      </c>
      <c r="K75" s="169">
        <v>1.5</v>
      </c>
    </row>
    <row r="76" spans="1:11" s="164" customFormat="1" ht="14.25">
      <c r="A76" s="170" t="s">
        <v>65</v>
      </c>
      <c r="B76" s="169">
        <v>10225.3</v>
      </c>
      <c r="C76" s="169">
        <v>19.5</v>
      </c>
      <c r="D76" s="169">
        <v>18.2</v>
      </c>
      <c r="E76" s="169">
        <v>1.3</v>
      </c>
      <c r="F76" s="169">
        <v>14.5</v>
      </c>
      <c r="G76" s="169">
        <v>14.8</v>
      </c>
      <c r="H76" s="169">
        <v>-0.3</v>
      </c>
      <c r="I76" s="169">
        <v>5</v>
      </c>
      <c r="J76" s="169">
        <v>3.4</v>
      </c>
      <c r="K76" s="169">
        <v>1.6</v>
      </c>
    </row>
    <row r="77" spans="1:11" s="164" customFormat="1" ht="14.25">
      <c r="A77" s="170" t="s">
        <v>66</v>
      </c>
      <c r="B77" s="169">
        <v>10543.9</v>
      </c>
      <c r="C77" s="169">
        <v>17.6</v>
      </c>
      <c r="D77" s="169">
        <v>19.1</v>
      </c>
      <c r="E77" s="169">
        <v>-1.5</v>
      </c>
      <c r="F77" s="169">
        <v>12.7</v>
      </c>
      <c r="G77" s="169">
        <v>15.7</v>
      </c>
      <c r="H77" s="169">
        <v>-3</v>
      </c>
      <c r="I77" s="169">
        <v>4.9</v>
      </c>
      <c r="J77" s="169">
        <v>3.4</v>
      </c>
      <c r="K77" s="169">
        <v>1.5</v>
      </c>
    </row>
    <row r="78" spans="1:11" s="164" customFormat="1" ht="14.25">
      <c r="A78" s="170" t="s">
        <v>67</v>
      </c>
      <c r="B78" s="169">
        <v>10980.2</v>
      </c>
      <c r="C78" s="169">
        <v>16.2</v>
      </c>
      <c r="D78" s="169">
        <v>19.7</v>
      </c>
      <c r="E78" s="169">
        <v>-3.4</v>
      </c>
      <c r="F78" s="169">
        <v>11.5</v>
      </c>
      <c r="G78" s="169">
        <v>16.4</v>
      </c>
      <c r="H78" s="169">
        <v>-4.9</v>
      </c>
      <c r="I78" s="169">
        <v>4.8</v>
      </c>
      <c r="J78" s="169">
        <v>3.3</v>
      </c>
      <c r="K78" s="169">
        <v>1.5</v>
      </c>
    </row>
    <row r="79" spans="1:11" s="164" customFormat="1" ht="14.25">
      <c r="A79" s="170" t="s">
        <v>68</v>
      </c>
      <c r="B79" s="169">
        <v>11676</v>
      </c>
      <c r="C79" s="169">
        <v>16.1</v>
      </c>
      <c r="D79" s="169">
        <v>19.6</v>
      </c>
      <c r="E79" s="169">
        <v>-3.5</v>
      </c>
      <c r="F79" s="169">
        <v>11.5</v>
      </c>
      <c r="G79" s="169">
        <v>16.4</v>
      </c>
      <c r="H79" s="169">
        <v>-4.9</v>
      </c>
      <c r="I79" s="169">
        <v>4.6</v>
      </c>
      <c r="J79" s="169">
        <v>3.3</v>
      </c>
      <c r="K79" s="169">
        <v>1.3</v>
      </c>
    </row>
    <row r="80" spans="1:11" s="164" customFormat="1" ht="14.25">
      <c r="A80" s="170" t="s">
        <v>69</v>
      </c>
      <c r="B80" s="169">
        <v>12428.6</v>
      </c>
      <c r="C80" s="169">
        <v>17.3</v>
      </c>
      <c r="D80" s="169">
        <v>19.9</v>
      </c>
      <c r="E80" s="169">
        <v>-2.6</v>
      </c>
      <c r="F80" s="169">
        <v>12.7</v>
      </c>
      <c r="G80" s="169">
        <v>16.7</v>
      </c>
      <c r="H80" s="169">
        <v>-4</v>
      </c>
      <c r="I80" s="169">
        <v>4.6</v>
      </c>
      <c r="J80" s="169">
        <v>3.2</v>
      </c>
      <c r="K80" s="169">
        <v>1.4</v>
      </c>
    </row>
    <row r="81" spans="1:11" s="164" customFormat="1" ht="14.25">
      <c r="A81" s="170" t="s">
        <v>70</v>
      </c>
      <c r="B81" s="169">
        <v>13206.5</v>
      </c>
      <c r="C81" s="169">
        <v>18.2</v>
      </c>
      <c r="D81" s="169">
        <v>20.1</v>
      </c>
      <c r="E81" s="169">
        <v>-1.9</v>
      </c>
      <c r="F81" s="169">
        <v>13.6</v>
      </c>
      <c r="G81" s="169">
        <v>16.9</v>
      </c>
      <c r="H81" s="169">
        <v>-3.3</v>
      </c>
      <c r="I81" s="169">
        <v>4.6</v>
      </c>
      <c r="J81" s="169">
        <v>3.2</v>
      </c>
      <c r="K81" s="169">
        <v>1.4</v>
      </c>
    </row>
    <row r="82" spans="1:11" s="164" customFormat="1" ht="14.25">
      <c r="A82" s="170" t="s">
        <v>71</v>
      </c>
      <c r="B82" s="169">
        <v>13861.4</v>
      </c>
      <c r="C82" s="169">
        <v>18.5</v>
      </c>
      <c r="D82" s="169">
        <v>19.7</v>
      </c>
      <c r="E82" s="169">
        <v>-1.2</v>
      </c>
      <c r="F82" s="169">
        <v>13.9</v>
      </c>
      <c r="G82" s="169">
        <v>16.4</v>
      </c>
      <c r="H82" s="169">
        <v>-2.5</v>
      </c>
      <c r="I82" s="169">
        <v>4.6</v>
      </c>
      <c r="J82" s="169">
        <v>3.3</v>
      </c>
      <c r="K82" s="169">
        <v>1.3</v>
      </c>
    </row>
    <row r="83" spans="1:11" s="164" customFormat="1" ht="14.25">
      <c r="A83" s="170" t="s">
        <v>72</v>
      </c>
      <c r="B83" s="169">
        <v>14334.4</v>
      </c>
      <c r="C83" s="169">
        <v>17.6</v>
      </c>
      <c r="D83" s="169">
        <v>20.8</v>
      </c>
      <c r="E83" s="169">
        <v>-3.2</v>
      </c>
      <c r="F83" s="169">
        <v>13</v>
      </c>
      <c r="G83" s="169">
        <v>17.5</v>
      </c>
      <c r="H83" s="169">
        <v>-4.5</v>
      </c>
      <c r="I83" s="169">
        <v>4.6</v>
      </c>
      <c r="J83" s="169">
        <v>3.3</v>
      </c>
      <c r="K83" s="169">
        <v>1.3</v>
      </c>
    </row>
    <row r="84" spans="1:11" s="164" customFormat="1" ht="14.25">
      <c r="A84" s="170" t="s">
        <v>73</v>
      </c>
      <c r="B84" s="169">
        <v>13937.5</v>
      </c>
      <c r="C84" s="169">
        <v>15.1</v>
      </c>
      <c r="D84" s="169">
        <v>25.2</v>
      </c>
      <c r="E84" s="169">
        <v>-10.1</v>
      </c>
      <c r="F84" s="169">
        <v>10.4</v>
      </c>
      <c r="G84" s="169">
        <v>21.5</v>
      </c>
      <c r="H84" s="169">
        <v>-11.1</v>
      </c>
      <c r="I84" s="169">
        <v>4.7</v>
      </c>
      <c r="J84" s="169">
        <v>3.7</v>
      </c>
      <c r="K84" s="169">
        <v>1</v>
      </c>
    </row>
    <row r="85" spans="1:11" s="164" customFormat="1" ht="14.25">
      <c r="A85" s="170" t="s">
        <v>74</v>
      </c>
      <c r="B85" s="169">
        <v>14359.7</v>
      </c>
      <c r="C85" s="169">
        <v>15.1</v>
      </c>
      <c r="D85" s="169">
        <v>24.1</v>
      </c>
      <c r="E85" s="169">
        <v>-9</v>
      </c>
      <c r="F85" s="169">
        <v>10.7</v>
      </c>
      <c r="G85" s="169">
        <v>20.2</v>
      </c>
      <c r="H85" s="169">
        <v>-9.5</v>
      </c>
      <c r="I85" s="169">
        <v>4.4</v>
      </c>
      <c r="J85" s="169">
        <v>3.9</v>
      </c>
      <c r="K85" s="169">
        <v>0.5</v>
      </c>
    </row>
    <row r="86" spans="1:11" s="164" customFormat="1" ht="14.25">
      <c r="A86" s="170" t="s">
        <v>75</v>
      </c>
      <c r="B86" s="169">
        <v>14958.6</v>
      </c>
      <c r="C86" s="169">
        <v>15.4</v>
      </c>
      <c r="D86" s="169">
        <v>24.1</v>
      </c>
      <c r="E86" s="169">
        <v>-8.7</v>
      </c>
      <c r="F86" s="169">
        <v>11.6</v>
      </c>
      <c r="G86" s="169">
        <v>20.8</v>
      </c>
      <c r="H86" s="169">
        <v>-9.1</v>
      </c>
      <c r="I86" s="169">
        <v>3.8</v>
      </c>
      <c r="J86" s="169">
        <v>3.3</v>
      </c>
      <c r="K86" s="169">
        <v>0.4</v>
      </c>
    </row>
    <row r="87" spans="1:11" s="164" customFormat="1" ht="14.25">
      <c r="A87" s="170" t="s">
        <v>125</v>
      </c>
      <c r="B87" s="169">
        <v>15601.5</v>
      </c>
      <c r="C87" s="169">
        <v>15.8</v>
      </c>
      <c r="D87" s="169">
        <v>24.3</v>
      </c>
      <c r="E87" s="169">
        <v>-8.5</v>
      </c>
      <c r="F87" s="169">
        <v>12.2</v>
      </c>
      <c r="G87" s="169">
        <v>21.1</v>
      </c>
      <c r="H87" s="169">
        <v>-8.9</v>
      </c>
      <c r="I87" s="169">
        <v>3.7</v>
      </c>
      <c r="J87" s="169">
        <v>3.2</v>
      </c>
      <c r="K87" s="169">
        <v>0.4</v>
      </c>
    </row>
    <row r="88" spans="1:11" s="164" customFormat="1" ht="14.25">
      <c r="A88" s="170" t="s">
        <v>124</v>
      </c>
      <c r="B88" s="169">
        <v>16335</v>
      </c>
      <c r="C88" s="169">
        <v>17.8</v>
      </c>
      <c r="D88" s="169">
        <v>23.3</v>
      </c>
      <c r="E88" s="169">
        <v>-5.5</v>
      </c>
      <c r="F88" s="169">
        <v>13.6</v>
      </c>
      <c r="G88" s="169">
        <v>19.4</v>
      </c>
      <c r="H88" s="169">
        <v>-5.8</v>
      </c>
      <c r="I88" s="169">
        <v>4.1</v>
      </c>
      <c r="J88" s="169">
        <v>3.9</v>
      </c>
      <c r="K88" s="169">
        <v>0.3</v>
      </c>
    </row>
    <row r="89" spans="1:11" s="164" customFormat="1" ht="14.25">
      <c r="A89" s="170" t="s">
        <v>123</v>
      </c>
      <c r="B89" s="169">
        <v>17155.6</v>
      </c>
      <c r="C89" s="169">
        <v>18.7</v>
      </c>
      <c r="D89" s="169">
        <v>22.6</v>
      </c>
      <c r="E89" s="169">
        <v>-3.9</v>
      </c>
      <c r="F89" s="169">
        <v>14.4</v>
      </c>
      <c r="G89" s="169">
        <v>18.5</v>
      </c>
      <c r="H89" s="169">
        <v>-4.1</v>
      </c>
      <c r="I89" s="169">
        <v>4.3</v>
      </c>
      <c r="J89" s="169">
        <v>4.2</v>
      </c>
      <c r="K89" s="169">
        <v>0.2</v>
      </c>
    </row>
    <row r="90" spans="1:11" s="164" customFormat="1" ht="14.25">
      <c r="A90" s="170" t="s">
        <v>122</v>
      </c>
      <c r="B90" s="169">
        <v>18177.8</v>
      </c>
      <c r="C90" s="169">
        <v>19</v>
      </c>
      <c r="D90" s="169">
        <v>22.3</v>
      </c>
      <c r="E90" s="169">
        <v>-3.4</v>
      </c>
      <c r="F90" s="169">
        <v>14.7</v>
      </c>
      <c r="G90" s="169">
        <v>18.1</v>
      </c>
      <c r="H90" s="169">
        <v>-3.5</v>
      </c>
      <c r="I90" s="169">
        <v>4.3</v>
      </c>
      <c r="J90" s="169">
        <v>4.2</v>
      </c>
      <c r="K90" s="169">
        <v>0.1</v>
      </c>
    </row>
    <row r="91" spans="1:11" s="164" customFormat="1" ht="14.25">
      <c r="A91" s="170" t="s">
        <v>121</v>
      </c>
      <c r="B91" s="169">
        <v>19261.1</v>
      </c>
      <c r="C91" s="169">
        <v>19.1</v>
      </c>
      <c r="D91" s="169">
        <v>22.5</v>
      </c>
      <c r="E91" s="169">
        <v>-3.4</v>
      </c>
      <c r="F91" s="169">
        <v>14.8</v>
      </c>
      <c r="G91" s="169">
        <v>18.3</v>
      </c>
      <c r="H91" s="169">
        <v>-3.5</v>
      </c>
      <c r="I91" s="169">
        <v>4.3</v>
      </c>
      <c r="J91" s="169">
        <v>4.2</v>
      </c>
      <c r="K91" s="169">
        <v>0.1</v>
      </c>
    </row>
    <row r="92" spans="1:11" s="164" customFormat="1" ht="14.25">
      <c r="A92" s="168" t="s">
        <v>120</v>
      </c>
      <c r="B92" s="167">
        <v>20368.6</v>
      </c>
      <c r="C92" s="167">
        <v>19.2</v>
      </c>
      <c r="D92" s="167">
        <v>22.2</v>
      </c>
      <c r="E92" s="167">
        <v>-3</v>
      </c>
      <c r="F92" s="167">
        <v>14.9</v>
      </c>
      <c r="G92" s="167">
        <v>18</v>
      </c>
      <c r="H92" s="167">
        <v>-3.1</v>
      </c>
      <c r="I92" s="167">
        <v>4.3</v>
      </c>
      <c r="J92" s="167">
        <v>4.2</v>
      </c>
      <c r="K92" s="167">
        <v>0.1</v>
      </c>
    </row>
    <row r="93" spans="1:10" s="164" customFormat="1" ht="13.5" customHeight="1">
      <c r="A93" s="166" t="s">
        <v>119</v>
      </c>
      <c r="B93" s="166"/>
      <c r="C93" s="166"/>
      <c r="D93" s="166"/>
      <c r="E93" s="166"/>
      <c r="F93" s="166"/>
      <c r="G93" s="166"/>
      <c r="H93" s="166"/>
      <c r="I93" s="166"/>
      <c r="J93" s="166"/>
    </row>
    <row r="94" spans="1:10" s="164" customFormat="1" ht="27" customHeight="1">
      <c r="A94" s="165" t="s">
        <v>118</v>
      </c>
      <c r="B94" s="165"/>
      <c r="C94" s="165"/>
      <c r="D94" s="165"/>
      <c r="E94" s="165"/>
      <c r="F94" s="165"/>
      <c r="G94" s="165"/>
      <c r="H94" s="165"/>
      <c r="I94" s="165"/>
      <c r="J94" s="165"/>
    </row>
  </sheetData>
  <sheetProtection/>
  <mergeCells count="8">
    <mergeCell ref="A93:J93"/>
    <mergeCell ref="A94:J94"/>
    <mergeCell ref="A1:K1"/>
    <mergeCell ref="A2:A3"/>
    <mergeCell ref="B2:B3"/>
    <mergeCell ref="C2:E2"/>
    <mergeCell ref="F2:H2"/>
    <mergeCell ref="I2:K2"/>
  </mergeCells>
  <printOptions/>
  <pageMargins left="0.5" right="0.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2013-02-12T22:19:46Z</cp:lastPrinted>
  <dcterms:created xsi:type="dcterms:W3CDTF">2001-10-01T15:23:41Z</dcterms:created>
  <dcterms:modified xsi:type="dcterms:W3CDTF">2013-02-12T22:20:40Z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