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3705" windowWidth="5385" windowHeight="1920" activeTab="2"/>
  </bookViews>
  <sheets>
    <sheet name="Table" sheetId="1" r:id="rId1"/>
    <sheet name="Data Calculations" sheetId="2" r:id="rId2"/>
    <sheet name="Chart1- Text" sheetId="3" r:id="rId3"/>
    <sheet name="Chart2 - Total Outlays" sheetId="4" r:id="rId4"/>
    <sheet name="Table-Presidential Budgets" sheetId="5" r:id="rId5"/>
    <sheet name="OMB Data" sheetId="6" r:id="rId6"/>
  </sheets>
  <definedNames>
    <definedName name="_xlnm.Print_Area" localSheetId="5">'OMB Data'!$B$4:$BP$47</definedName>
    <definedName name="_xlnm.Print_Area" localSheetId="0">'Table'!$B$4:$BP$47</definedName>
    <definedName name="_xlnm.Print_Titles" localSheetId="5">'OMB Data'!$A:$A,'OMB Data'!$1:$3</definedName>
    <definedName name="_xlnm.Print_Titles" localSheetId="0">'Table'!$A:$A,'Table'!$1:$3</definedName>
  </definedNames>
  <calcPr fullCalcOnLoad="1"/>
</workbook>
</file>

<file path=xl/sharedStrings.xml><?xml version="1.0" encoding="utf-8"?>
<sst xmlns="http://schemas.openxmlformats.org/spreadsheetml/2006/main" count="414" uniqueCount="165">
  <si>
    <t>Fiscal Year</t>
  </si>
  <si>
    <t>In Constant (FY 2005) Dollars</t>
  </si>
  <si>
    <t>As Percentages of GDP</t>
  </si>
  <si>
    <t>Outlays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</si>
  <si>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</si>
  <si>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</si>
  <si>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</si>
  <si>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</si>
  <si>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</si>
  <si>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</si>
  <si>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</si>
  <si>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</si>
  <si>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</si>
  <si>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</si>
  <si>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</si>
  <si>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</si>
  <si>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</si>
  <si>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</si>
  <si>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</si>
  <si>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</si>
  <si>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</si>
  <si>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</si>
  <si>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</si>
  <si>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</si>
  <si>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</si>
  <si>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</si>
  <si>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</si>
  <si>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</si>
  <si>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</si>
  <si>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</si>
  <si>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</si>
  <si>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</si>
  <si>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</si>
  <si>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</si>
  <si>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</si>
  <si>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</si>
  <si>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</si>
  <si>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</si>
  <si>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</si>
  <si>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</si>
  <si>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</si>
  <si>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</si>
  <si>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</si>
  <si>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</si>
  <si>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</si>
  <si>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</si>
  <si>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</si>
  <si>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</si>
  <si>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</si>
  <si>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</si>
  <si>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</si>
  <si>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</si>
  <si>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</si>
  <si>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</si>
  <si>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</si>
  <si>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</si>
  <si>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</si>
  <si>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</si>
  <si>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</si>
  <si>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</si>
  <si>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</si>
  <si>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</si>
  <si>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</si>
  <si>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</si>
  <si>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</si>
  <si>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</si>
  <si>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</si>
  <si>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</si>
  <si>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</si>
  <si>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</si>
  <si>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</si>
  <si>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</si>
  <si>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</si>
  <si>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</si>
  <si>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</si>
  <si>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</si>
  <si>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Current Dollars</t>
  </si>
  <si>
    <t>OUTLAYS</t>
  </si>
  <si>
    <t>Gerald Ford (1974-1977)</t>
  </si>
  <si>
    <t xml:space="preserve">Ronald Reagan </t>
  </si>
  <si>
    <t xml:space="preserve">George W. Bush </t>
  </si>
  <si>
    <t xml:space="preserve">Barack Obama </t>
  </si>
  <si>
    <t>Terms</t>
  </si>
  <si>
    <t xml:space="preserve">George H.W. Bush </t>
  </si>
  <si>
    <t>Billions</t>
  </si>
  <si>
    <t>Trillions</t>
  </si>
  <si>
    <t>Population (Census)</t>
  </si>
  <si>
    <t>$</t>
  </si>
  <si>
    <t>Bill Clinton</t>
  </si>
  <si>
    <t>Jimmy Carter</t>
  </si>
  <si>
    <t>2017 estimate</t>
  </si>
  <si>
    <t>2016 estimate</t>
  </si>
  <si>
    <t>2015 estimate</t>
  </si>
  <si>
    <t>2014 estimate</t>
  </si>
  <si>
    <t>2013 estimate</t>
  </si>
  <si>
    <t>2012 estimate</t>
  </si>
  <si>
    <t>TQ</t>
  </si>
  <si>
    <t>Surplus or Deficit (–)</t>
  </si>
  <si>
    <t>Receipts</t>
  </si>
  <si>
    <t>Richard Nixon</t>
  </si>
  <si>
    <t>Lyndon B. Johnson</t>
  </si>
  <si>
    <t>John F.Kennedy</t>
  </si>
  <si>
    <t>Dwight D. Eisenhower</t>
  </si>
  <si>
    <t>Harry S. Truman</t>
  </si>
  <si>
    <t>Franklin D. Roosevelt</t>
  </si>
  <si>
    <t>Per Capita Spending (2005 Real)</t>
  </si>
  <si>
    <t>Presidents and budgets 1945 to 2010</t>
  </si>
  <si>
    <t>President</t>
  </si>
  <si>
    <t>Took office</t>
  </si>
  <si>
    <t xml:space="preserve">Left office </t>
  </si>
  <si>
    <t>First budget</t>
  </si>
  <si>
    <t xml:space="preserve">First budget outlays </t>
  </si>
  <si>
    <t>Last budget</t>
  </si>
  <si>
    <t xml:space="preserve">Last budget outlays </t>
  </si>
  <si>
    <t>In Billions</t>
  </si>
  <si>
    <t xml:space="preserve">1945 (April) </t>
  </si>
  <si>
    <t>1953 (Jan.)</t>
  </si>
  <si>
    <t>1961 (Jan.)</t>
  </si>
  <si>
    <t>John F. Kennedy</t>
  </si>
  <si>
    <t>1969 (Jan.)</t>
  </si>
  <si>
    <t xml:space="preserve">1974 (Aug.) </t>
  </si>
  <si>
    <t>Gerald Ford</t>
  </si>
  <si>
    <t>1974 (Aug.)</t>
  </si>
  <si>
    <t>1977 (Jan.)</t>
  </si>
  <si>
    <t>1981 (Jan.)</t>
  </si>
  <si>
    <t>Ronald Reagan</t>
  </si>
  <si>
    <t>1989 (Jan.)</t>
  </si>
  <si>
    <t>George H. W. Bush</t>
  </si>
  <si>
    <t>1993 (Jan.)</t>
  </si>
  <si>
    <t>2001 (Jan.)</t>
  </si>
  <si>
    <t>George W. Bush</t>
  </si>
  <si>
    <t>2009 (Jan.)</t>
  </si>
  <si>
    <t>Barack Obama</t>
  </si>
  <si>
    <t>---</t>
  </si>
  <si>
    <t xml:space="preserve">1963 (Nov.) </t>
  </si>
  <si>
    <t>1963 (Nov.)</t>
  </si>
  <si>
    <t>Table 1.3—SUMMARY OF RECEIPTS, OUTLAYS, AND SURPLUSES OR DEFICITS (–) IN CURRENT DOLLARS, CONSTANT (FY 2005) DOLLARS, AND AS PERCENTAGES OF GDP: 1940–2017</t>
  </si>
  <si>
    <t>(dollar amounts in billions)</t>
  </si>
  <si>
    <t>In Current Dollars</t>
  </si>
  <si>
    <t>Addendum: Composite Deflator</t>
  </si>
  <si>
    <t>Table 10.1—GROSS DOMESTIC PRODUCT AND DEFLATORS USED IN THE HISTORICAL TABLES: 1940–2017</t>
  </si>
  <si>
    <t>(Fiscal Year 2005 = 1.000)</t>
  </si>
  <si>
    <t>GDP (in billions of dollars)</t>
  </si>
  <si>
    <t>GDP (Chained) Price Index</t>
  </si>
  <si>
    <t>Composite Outlay Deflators</t>
  </si>
  <si>
    <t>Total</t>
  </si>
  <si>
    <t>Total Defense</t>
  </si>
  <si>
    <t>Total Non- defense</t>
  </si>
  <si>
    <t>Payment for Individuals</t>
  </si>
  <si>
    <t>Other Grants</t>
  </si>
  <si>
    <t>Net Interest</t>
  </si>
  <si>
    <t>Undis- tributed Offsetting Receipts</t>
  </si>
  <si>
    <t>All Other</t>
  </si>
  <si>
    <t>Addendum: Direct Capital</t>
  </si>
  <si>
    <t>Direct</t>
  </si>
  <si>
    <t>Grants</t>
  </si>
  <si>
    <t>Defense</t>
  </si>
  <si>
    <t>Non- defense</t>
  </si>
  <si>
    <t>Note: Constant dollar research and development outlays are based on the GDP (chained) price index.</t>
  </si>
  <si>
    <t>OMB Deflators from Table 10.1</t>
  </si>
  <si>
    <t>-</t>
  </si>
  <si>
    <t>Presidential Budgets 1945 to 2013</t>
  </si>
  <si>
    <t>All figures are represented in inflation-adjusted 2005 dollars as outlined in the OMB Historical Tables. 
Growth estimates compare last budget outlays of each President with their predecessor's last budget.</t>
  </si>
  <si>
    <t>Total Change ($) Since Predecessor's Last Budget</t>
  </si>
  <si>
    <t>Total Change (%) Since Predecessor's Last Budget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</si>
</sst>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  <numFmt numFmtId="170" formatCode="0.000"/>
    <numFmt numFmtId="171" formatCode="0.00000"/>
    <numFmt numFmtId="172" formatCode="0.000000"/>
    <numFmt numFmtId="173" formatCode="0.0000000"/>
    <numFmt numFmtId="174" formatCode="0.00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dddd\,\ mmmm\ dd\,\ yyyy"/>
    <numFmt numFmtId="179" formatCode="[$-409]h:mm:ss\ AM/PM"/>
    <numFmt numFmtId="180" formatCode="_(* #,##0.0_);_(* \(#,##0.0\);_(* &quot;-&quot;??_);_(@_)"/>
    <numFmt numFmtId="181" formatCode="_(* #,##0_);_(* \(#,##0\);_(* &quot;-&quot;??_);_(@_)"/>
    <numFmt numFmtId="182" formatCode="mmmm\ d\,\ yyyy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E+00"/>
    <numFmt numFmtId="197" formatCode="0.00000E+00"/>
    <numFmt numFmtId="198" formatCode="0.000E+00"/>
    <numFmt numFmtId="199" formatCode="0.0E+00"/>
    <numFmt numFmtId="200" formatCode="0E+00"/>
    <numFmt numFmtId="201" formatCode="0.000000E+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9"/>
      <name val="Calibri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10"/>
      <name val="Arial"/>
      <family val="0"/>
    </font>
    <font>
      <b/>
      <sz val="14"/>
      <color indexed="30"/>
      <name val="Arial"/>
      <family val="0"/>
    </font>
    <font>
      <b/>
      <sz val="12"/>
      <color indexed="30"/>
      <name val="Arial"/>
      <family val="0"/>
    </font>
    <font>
      <sz val="24"/>
      <color indexed="8"/>
      <name val="Arial"/>
      <family val="0"/>
    </font>
    <font>
      <b/>
      <sz val="14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0"/>
      <color rgb="FF000000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theme="0"/>
      <name val="Calibri"/>
      <family val="2"/>
    </font>
    <font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wrapText="1"/>
    </xf>
    <xf numFmtId="0" fontId="61" fillId="0" borderId="0" xfId="0" applyFont="1" applyBorder="1" applyAlignment="1">
      <alignment horizontal="center"/>
    </xf>
    <xf numFmtId="0" fontId="61" fillId="4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3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64" fillId="0" borderId="0" xfId="0" applyFont="1" applyFill="1" applyBorder="1" applyAlignment="1" applyProtection="1">
      <alignment wrapText="1"/>
      <protection/>
    </xf>
    <xf numFmtId="0" fontId="6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 applyProtection="1">
      <alignment horizontal="center" wrapText="1"/>
      <protection/>
    </xf>
    <xf numFmtId="0" fontId="48" fillId="34" borderId="11" xfId="0" applyFont="1" applyFill="1" applyBorder="1" applyAlignment="1" applyProtection="1">
      <alignment horizontal="center" wrapText="1"/>
      <protection/>
    </xf>
    <xf numFmtId="0" fontId="48" fillId="34" borderId="12" xfId="0" applyFont="1" applyFill="1" applyBorder="1" applyAlignment="1" applyProtection="1">
      <alignment horizontal="center" wrapText="1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55" fillId="4" borderId="11" xfId="53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168" fontId="2" fillId="0" borderId="13" xfId="0" applyNumberFormat="1" applyFont="1" applyBorder="1" applyAlignment="1" applyProtection="1">
      <alignment horizontal="right" wrapText="1"/>
      <protection/>
    </xf>
    <xf numFmtId="0" fontId="0" fillId="33" borderId="14" xfId="0" applyFont="1" applyFill="1" applyBorder="1" applyAlignment="1">
      <alignment horizontal="center"/>
    </xf>
    <xf numFmtId="0" fontId="30" fillId="33" borderId="14" xfId="0" applyFont="1" applyFill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>
      <alignment horizontal="center" wrapText="1"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181" fontId="30" fillId="33" borderId="14" xfId="42" applyNumberFormat="1" applyFont="1" applyFill="1" applyBorder="1" applyAlignment="1" applyProtection="1">
      <alignment horizontal="center" vertical="center" wrapText="1"/>
      <protection/>
    </xf>
    <xf numFmtId="168" fontId="30" fillId="33" borderId="12" xfId="0" applyNumberFormat="1" applyFont="1" applyFill="1" applyBorder="1" applyAlignment="1" applyProtection="1">
      <alignment horizontal="center" wrapText="1"/>
      <protection/>
    </xf>
    <xf numFmtId="168" fontId="30" fillId="33" borderId="10" xfId="0" applyNumberFormat="1" applyFont="1" applyFill="1" applyBorder="1" applyAlignment="1" applyProtection="1">
      <alignment horizontal="center" wrapText="1"/>
      <protection/>
    </xf>
    <xf numFmtId="168" fontId="30" fillId="33" borderId="11" xfId="0" applyNumberFormat="1" applyFont="1" applyFill="1" applyBorder="1" applyAlignment="1" applyProtection="1">
      <alignment horizontal="center" wrapText="1"/>
      <protection/>
    </xf>
    <xf numFmtId="3" fontId="30" fillId="33" borderId="11" xfId="0" applyNumberFormat="1" applyFont="1" applyFill="1" applyBorder="1" applyAlignment="1" applyProtection="1">
      <alignment horizontal="center" wrapText="1"/>
      <protection/>
    </xf>
    <xf numFmtId="181" fontId="30" fillId="33" borderId="11" xfId="42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>
      <alignment horizontal="center"/>
    </xf>
    <xf numFmtId="3" fontId="66" fillId="37" borderId="11" xfId="0" applyNumberFormat="1" applyFont="1" applyFill="1" applyBorder="1" applyAlignment="1">
      <alignment vertical="center"/>
    </xf>
    <xf numFmtId="181" fontId="0" fillId="37" borderId="11" xfId="42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/>
    </xf>
    <xf numFmtId="181" fontId="0" fillId="37" borderId="14" xfId="42" applyNumberFormat="1" applyFont="1" applyFill="1" applyBorder="1" applyAlignment="1">
      <alignment horizontal="center"/>
    </xf>
    <xf numFmtId="181" fontId="0" fillId="37" borderId="11" xfId="42" applyNumberFormat="1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184" fontId="30" fillId="33" borderId="14" xfId="42" applyNumberFormat="1" applyFont="1" applyFill="1" applyBorder="1" applyAlignment="1" applyProtection="1">
      <alignment horizontal="center" vertical="center" wrapText="1"/>
      <protection/>
    </xf>
    <xf numFmtId="184" fontId="30" fillId="33" borderId="11" xfId="42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/>
    </xf>
    <xf numFmtId="168" fontId="67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17" xfId="0" applyFont="1" applyBorder="1" applyAlignment="1">
      <alignment horizontal="center" vertical="center" wrapText="1"/>
    </xf>
    <xf numFmtId="168" fontId="69" fillId="0" borderId="18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168" fontId="4" fillId="0" borderId="11" xfId="0" applyNumberFormat="1" applyFont="1" applyBorder="1" applyAlignment="1" applyProtection="1">
      <alignment horizontal="center" wrapText="1"/>
      <protection/>
    </xf>
    <xf numFmtId="0" fontId="4" fillId="0" borderId="11" xfId="0" applyNumberFormat="1" applyFont="1" applyBorder="1" applyAlignment="1" applyProtection="1">
      <alignment horizontal="center" wrapText="1"/>
      <protection/>
    </xf>
    <xf numFmtId="168" fontId="67" fillId="0" borderId="11" xfId="0" applyNumberFormat="1" applyFont="1" applyBorder="1" applyAlignment="1">
      <alignment horizontal="center"/>
    </xf>
    <xf numFmtId="9" fontId="67" fillId="0" borderId="11" xfId="0" applyNumberFormat="1" applyFont="1" applyBorder="1" applyAlignment="1">
      <alignment horizontal="center"/>
    </xf>
    <xf numFmtId="0" fontId="67" fillId="0" borderId="11" xfId="0" applyFont="1" applyBorder="1" applyAlignment="1" quotePrefix="1">
      <alignment horizontal="center"/>
    </xf>
    <xf numFmtId="168" fontId="67" fillId="0" borderId="11" xfId="0" applyNumberFormat="1" applyFont="1" applyBorder="1" applyAlignment="1" quotePrefix="1">
      <alignment horizontal="center"/>
    </xf>
    <xf numFmtId="168" fontId="68" fillId="0" borderId="0" xfId="0" applyNumberFormat="1" applyFont="1" applyBorder="1" applyAlignment="1">
      <alignment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168" fontId="2" fillId="33" borderId="13" xfId="0" applyNumberFormat="1" applyFont="1" applyFill="1" applyBorder="1" applyAlignment="1" applyProtection="1">
      <alignment horizontal="right" wrapText="1"/>
      <protection/>
    </xf>
    <xf numFmtId="169" fontId="2" fillId="0" borderId="13" xfId="0" applyNumberFormat="1" applyFont="1" applyBorder="1" applyAlignment="1" applyProtection="1">
      <alignment horizontal="right" wrapText="1"/>
      <protection/>
    </xf>
    <xf numFmtId="168" fontId="71" fillId="33" borderId="13" xfId="0" applyNumberFormat="1" applyFont="1" applyFill="1" applyBorder="1" applyAlignment="1" applyProtection="1">
      <alignment horizontal="right" wrapText="1"/>
      <protection/>
    </xf>
    <xf numFmtId="0" fontId="63" fillId="0" borderId="0" xfId="0" applyFont="1" applyAlignment="1" applyProtection="1">
      <alignment wrapText="1"/>
      <protection/>
    </xf>
    <xf numFmtId="168" fontId="63" fillId="0" borderId="13" xfId="0" applyNumberFormat="1" applyFont="1" applyBorder="1" applyAlignment="1" applyProtection="1">
      <alignment horizontal="right" wrapText="1"/>
      <protection/>
    </xf>
    <xf numFmtId="168" fontId="63" fillId="33" borderId="13" xfId="0" applyNumberFormat="1" applyFont="1" applyFill="1" applyBorder="1" applyAlignment="1" applyProtection="1">
      <alignment horizontal="right" wrapText="1"/>
      <protection/>
    </xf>
    <xf numFmtId="169" fontId="63" fillId="0" borderId="13" xfId="0" applyNumberFormat="1" applyFont="1" applyBorder="1" applyAlignment="1" applyProtection="1">
      <alignment horizontal="right" wrapText="1"/>
      <protection/>
    </xf>
    <xf numFmtId="0" fontId="6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0" fillId="33" borderId="0" xfId="0" applyFill="1" applyAlignment="1">
      <alignment/>
    </xf>
    <xf numFmtId="168" fontId="0" fillId="33" borderId="14" xfId="0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wrapText="1"/>
      <protection/>
    </xf>
    <xf numFmtId="168" fontId="2" fillId="0" borderId="21" xfId="0" applyNumberFormat="1" applyFont="1" applyBorder="1" applyAlignment="1" applyProtection="1">
      <alignment horizontal="right" wrapText="1"/>
      <protection/>
    </xf>
    <xf numFmtId="169" fontId="2" fillId="0" borderId="21" xfId="0" applyNumberFormat="1" applyFont="1" applyBorder="1" applyAlignment="1" applyProtection="1">
      <alignment horizontal="right" wrapText="1"/>
      <protection/>
    </xf>
    <xf numFmtId="169" fontId="2" fillId="33" borderId="13" xfId="0" applyNumberFormat="1" applyFont="1" applyFill="1" applyBorder="1" applyAlignment="1" applyProtection="1">
      <alignment horizontal="right" wrapText="1"/>
      <protection/>
    </xf>
    <xf numFmtId="175" fontId="0" fillId="33" borderId="14" xfId="0" applyNumberFormat="1" applyFont="1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8" borderId="31" xfId="0" applyFont="1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177" fontId="61" fillId="0" borderId="0" xfId="44" applyNumberFormat="1" applyFont="1" applyFill="1" applyBorder="1" applyAlignment="1">
      <alignment horizontal="center" vertical="center"/>
    </xf>
    <xf numFmtId="9" fontId="6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72" fillId="34" borderId="10" xfId="53" applyFont="1" applyFill="1" applyBorder="1" applyAlignment="1" applyProtection="1">
      <alignment horizontal="center" vertical="center" wrapText="1"/>
      <protection/>
    </xf>
    <xf numFmtId="0" fontId="72" fillId="34" borderId="11" xfId="53" applyFont="1" applyFill="1" applyBorder="1" applyAlignment="1" applyProtection="1">
      <alignment horizontal="center" vertical="center" wrapText="1"/>
      <protection/>
    </xf>
    <xf numFmtId="0" fontId="0" fillId="38" borderId="14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right" wrapText="1"/>
    </xf>
    <xf numFmtId="0" fontId="67" fillId="0" borderId="15" xfId="0" applyFont="1" applyBorder="1" applyAlignment="1">
      <alignment horizontal="right" wrapText="1"/>
    </xf>
    <xf numFmtId="0" fontId="67" fillId="0" borderId="16" xfId="0" applyFont="1" applyBorder="1" applyAlignment="1">
      <alignment horizontal="right" wrapText="1"/>
    </xf>
    <xf numFmtId="0" fontId="70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7125"/>
          <c:w val="0.942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 Calculations'!$B$4:$B$71</c:f>
              <c:strCache>
                <c:ptCount val="6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</c:strCache>
            </c:strRef>
          </c:cat>
          <c:val>
            <c:numRef>
              <c:f>'Data Calculations'!$I$4:$I$72</c:f>
              <c:numCache>
                <c:ptCount val="69"/>
                <c:pt idx="0">
                  <c:v>7320.899262846762</c:v>
                </c:pt>
                <c:pt idx="1">
                  <c:v>4311.52261633377</c:v>
                </c:pt>
                <c:pt idx="2">
                  <c:v>2393.7376326591184</c:v>
                </c:pt>
                <c:pt idx="3">
                  <c:v>1918.4171194224273</c:v>
                </c:pt>
                <c:pt idx="4">
                  <c:v>2541.7571759898055</c:v>
                </c:pt>
                <c:pt idx="5">
                  <c:v>2624.2613871518647</c:v>
                </c:pt>
                <c:pt idx="6">
                  <c:v>2806.7273050189883</c:v>
                </c:pt>
                <c:pt idx="7">
                  <c:v>4123.063807078189</c:v>
                </c:pt>
                <c:pt idx="8">
                  <c:v>4227.008867391858</c:v>
                </c:pt>
                <c:pt idx="9">
                  <c:v>3736.8306011143486</c:v>
                </c:pt>
                <c:pt idx="10">
                  <c:v>3428.52937327604</c:v>
                </c:pt>
                <c:pt idx="11">
                  <c:v>3311.367455566857</c:v>
                </c:pt>
                <c:pt idx="12">
                  <c:v>3355.542165431194</c:v>
                </c:pt>
                <c:pt idx="13">
                  <c:v>3353.691757610324</c:v>
                </c:pt>
                <c:pt idx="14">
                  <c:v>3544.9660840543397</c:v>
                </c:pt>
                <c:pt idx="15">
                  <c:v>3478.142316439905</c:v>
                </c:pt>
                <c:pt idx="16">
                  <c:v>3530.3760221738316</c:v>
                </c:pt>
                <c:pt idx="17">
                  <c:v>3790.1178140699753</c:v>
                </c:pt>
                <c:pt idx="18">
                  <c:v>3725.3926323401347</c:v>
                </c:pt>
                <c:pt idx="19">
                  <c:v>3860.569427424242</c:v>
                </c:pt>
                <c:pt idx="20">
                  <c:v>3753.9314312978336</c:v>
                </c:pt>
                <c:pt idx="21">
                  <c:v>4125.4507814287535</c:v>
                </c:pt>
                <c:pt idx="22">
                  <c:v>4661.518876338334</c:v>
                </c:pt>
                <c:pt idx="23">
                  <c:v>5028.747214857278</c:v>
                </c:pt>
                <c:pt idx="24">
                  <c:v>4817.025415411578</c:v>
                </c:pt>
                <c:pt idx="25">
                  <c:v>4790.000422038929</c:v>
                </c:pt>
                <c:pt idx="26">
                  <c:v>4744.759644600407</c:v>
                </c:pt>
                <c:pt idx="27">
                  <c:v>4813.812073169314</c:v>
                </c:pt>
                <c:pt idx="28">
                  <c:v>4805.369374298908</c:v>
                </c:pt>
                <c:pt idx="29">
                  <c:v>4803.7462281263315</c:v>
                </c:pt>
                <c:pt idx="30">
                  <c:v>5324.271739846758</c:v>
                </c:pt>
                <c:pt idx="31">
                  <c:v>5468.842631273917</c:v>
                </c:pt>
                <c:pt idx="32">
                  <c:v>5510.366729299261</c:v>
                </c:pt>
                <c:pt idx="33">
                  <c:v>5742.53706608426</c:v>
                </c:pt>
                <c:pt idx="34">
                  <c:v>5736.807474505165</c:v>
                </c:pt>
                <c:pt idx="35">
                  <c:v>6008.097450444833</c:v>
                </c:pt>
                <c:pt idx="36">
                  <c:v>6157.431968203995</c:v>
                </c:pt>
                <c:pt idx="37">
                  <c:v>6252.261098764794</c:v>
                </c:pt>
                <c:pt idx="38">
                  <c:v>6395.882325325321</c:v>
                </c:pt>
                <c:pt idx="39">
                  <c:v>6348.26611606614</c:v>
                </c:pt>
                <c:pt idx="40">
                  <c:v>6760.712218932678</c:v>
                </c:pt>
                <c:pt idx="41">
                  <c:v>6833.962875699664</c:v>
                </c:pt>
                <c:pt idx="42">
                  <c:v>6655.574043261231</c:v>
                </c:pt>
                <c:pt idx="43">
                  <c:v>6787.989600891352</c:v>
                </c:pt>
                <c:pt idx="44">
                  <c:v>6967.27607927485</c:v>
                </c:pt>
                <c:pt idx="45">
                  <c:v>7325.9912070503615</c:v>
                </c:pt>
                <c:pt idx="46">
                  <c:v>7314.823976411454</c:v>
                </c:pt>
                <c:pt idx="47">
                  <c:v>7271.054383148663</c:v>
                </c:pt>
                <c:pt idx="48">
                  <c:v>7146.7036521914315</c:v>
                </c:pt>
                <c:pt idx="49">
                  <c:v>7206.958336690493</c:v>
                </c:pt>
                <c:pt idx="50">
                  <c:v>7206.49835412533</c:v>
                </c:pt>
                <c:pt idx="51">
                  <c:v>7179.23028828408</c:v>
                </c:pt>
                <c:pt idx="52">
                  <c:v>7145.735092222289</c:v>
                </c:pt>
                <c:pt idx="53">
                  <c:v>7238.576165672861</c:v>
                </c:pt>
                <c:pt idx="54">
                  <c:v>7285.7169026727</c:v>
                </c:pt>
                <c:pt idx="55">
                  <c:v>7229.279697698663</c:v>
                </c:pt>
                <c:pt idx="56">
                  <c:v>7267.043259718983</c:v>
                </c:pt>
                <c:pt idx="57">
                  <c:v>7646.178154477774</c:v>
                </c:pt>
                <c:pt idx="58">
                  <c:v>7933.139587731213</c:v>
                </c:pt>
                <c:pt idx="59">
                  <c:v>8112.044243031973</c:v>
                </c:pt>
                <c:pt idx="60">
                  <c:v>8358.32176814238</c:v>
                </c:pt>
                <c:pt idx="61">
                  <c:v>8587.938027204718</c:v>
                </c:pt>
                <c:pt idx="62">
                  <c:v>8502.224592922548</c:v>
                </c:pt>
                <c:pt idx="63">
                  <c:v>8883.125644357615</c:v>
                </c:pt>
                <c:pt idx="64">
                  <c:v>10336.587281281132</c:v>
                </c:pt>
                <c:pt idx="65">
                  <c:v>9970.873786407767</c:v>
                </c:pt>
                <c:pt idx="66">
                  <c:v>10033.315466267375</c:v>
                </c:pt>
                <c:pt idx="67">
                  <c:v>9528.307836074471</c:v>
                </c:pt>
                <c:pt idx="68">
                  <c:v>9882.952313681177</c:v>
                </c:pt>
              </c:numCache>
            </c:numRef>
          </c:val>
        </c:ser>
        <c:overlap val="30"/>
        <c:gapWidth val="70"/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985379"/>
        <c:crosses val="autoZero"/>
        <c:auto val="1"/>
        <c:lblOffset val="100"/>
        <c:tickLblSkip val="3"/>
        <c:noMultiLvlLbl val="0"/>
      </c:catAx>
      <c:valAx>
        <c:axId val="20985379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470133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8775"/>
          <c:w val="0.933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 Calculations'!$K$4:$K$71</c:f>
              <c:strCache>
                <c:ptCount val="6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</c:strCache>
            </c:strRef>
          </c:cat>
          <c:val>
            <c:numRef>
              <c:f>'Data Calculations'!$F$4:$F$72</c:f>
              <c:numCache>
                <c:ptCount val="69"/>
                <c:pt idx="0">
                  <c:v>1.0244000000000002</c:v>
                </c:pt>
                <c:pt idx="1">
                  <c:v>0.6096</c:v>
                </c:pt>
                <c:pt idx="2">
                  <c:v>0.345</c:v>
                </c:pt>
                <c:pt idx="3">
                  <c:v>0.2813</c:v>
                </c:pt>
                <c:pt idx="4">
                  <c:v>0.3792</c:v>
                </c:pt>
                <c:pt idx="5">
                  <c:v>0.3996</c:v>
                </c:pt>
                <c:pt idx="6">
                  <c:v>0.4347</c:v>
                </c:pt>
                <c:pt idx="7">
                  <c:v>0.6496000000000001</c:v>
                </c:pt>
                <c:pt idx="8">
                  <c:v>0.6771</c:v>
                </c:pt>
                <c:pt idx="9">
                  <c:v>0.6092000000000001</c:v>
                </c:pt>
                <c:pt idx="10">
                  <c:v>0.5689</c:v>
                </c:pt>
                <c:pt idx="11">
                  <c:v>0.5592999999999999</c:v>
                </c:pt>
                <c:pt idx="12">
                  <c:v>0.5771000000000001</c:v>
                </c:pt>
                <c:pt idx="13">
                  <c:v>0.5865</c:v>
                </c:pt>
                <c:pt idx="14">
                  <c:v>0.6304</c:v>
                </c:pt>
                <c:pt idx="15">
                  <c:v>0.6284</c:v>
                </c:pt>
                <c:pt idx="16">
                  <c:v>0.6485</c:v>
                </c:pt>
                <c:pt idx="17">
                  <c:v>0.707</c:v>
                </c:pt>
                <c:pt idx="18">
                  <c:v>0.705</c:v>
                </c:pt>
                <c:pt idx="19">
                  <c:v>0.7407999999999999</c:v>
                </c:pt>
                <c:pt idx="20">
                  <c:v>0.7293999999999999</c:v>
                </c:pt>
                <c:pt idx="21">
                  <c:v>0.8109</c:v>
                </c:pt>
                <c:pt idx="22">
                  <c:v>0.9262999999999999</c:v>
                </c:pt>
                <c:pt idx="23">
                  <c:v>1.0092999999999999</c:v>
                </c:pt>
                <c:pt idx="24">
                  <c:v>0.9763</c:v>
                </c:pt>
                <c:pt idx="25">
                  <c:v>0.9822000000000001</c:v>
                </c:pt>
                <c:pt idx="26">
                  <c:v>0.9853</c:v>
                </c:pt>
                <c:pt idx="27">
                  <c:v>1.0104</c:v>
                </c:pt>
                <c:pt idx="28">
                  <c:v>1.0183</c:v>
                </c:pt>
                <c:pt idx="29">
                  <c:v>1.0272999999999999</c:v>
                </c:pt>
                <c:pt idx="30">
                  <c:v>1.1499000000000001</c:v>
                </c:pt>
                <c:pt idx="31">
                  <c:v>1.1924000000000001</c:v>
                </c:pt>
                <c:pt idx="32">
                  <c:v>1.2136</c:v>
                </c:pt>
                <c:pt idx="33">
                  <c:v>1.2782</c:v>
                </c:pt>
                <c:pt idx="34">
                  <c:v>1.2911</c:v>
                </c:pt>
                <c:pt idx="35">
                  <c:v>1.3682</c:v>
                </c:pt>
                <c:pt idx="36">
                  <c:v>1.416</c:v>
                </c:pt>
                <c:pt idx="37">
                  <c:v>1.4517</c:v>
                </c:pt>
                <c:pt idx="38">
                  <c:v>1.4986</c:v>
                </c:pt>
                <c:pt idx="39">
                  <c:v>1.5004000000000002</c:v>
                </c:pt>
                <c:pt idx="40">
                  <c:v>1.6122</c:v>
                </c:pt>
                <c:pt idx="41">
                  <c:v>1.6445999999999998</c:v>
                </c:pt>
                <c:pt idx="42">
                  <c:v>1.616</c:v>
                </c:pt>
                <c:pt idx="43">
                  <c:v>1.6632</c:v>
                </c:pt>
                <c:pt idx="44">
                  <c:v>1.7233</c:v>
                </c:pt>
                <c:pt idx="45">
                  <c:v>1.8313</c:v>
                </c:pt>
                <c:pt idx="46">
                  <c:v>1.8482</c:v>
                </c:pt>
                <c:pt idx="47">
                  <c:v>1.8571</c:v>
                </c:pt>
                <c:pt idx="48">
                  <c:v>1.8447</c:v>
                </c:pt>
                <c:pt idx="49">
                  <c:v>1.8784</c:v>
                </c:pt>
                <c:pt idx="50">
                  <c:v>1.8959000000000001</c:v>
                </c:pt>
                <c:pt idx="51">
                  <c:v>1.9061</c:v>
                </c:pt>
                <c:pt idx="52">
                  <c:v>1.9154</c:v>
                </c:pt>
                <c:pt idx="53">
                  <c:v>1.9581</c:v>
                </c:pt>
                <c:pt idx="54">
                  <c:v>1.9886</c:v>
                </c:pt>
                <c:pt idx="55">
                  <c:v>2.0399000000000003</c:v>
                </c:pt>
                <c:pt idx="56">
                  <c:v>2.0717</c:v>
                </c:pt>
                <c:pt idx="57">
                  <c:v>2.2006</c:v>
                </c:pt>
                <c:pt idx="58">
                  <c:v>2.3032</c:v>
                </c:pt>
                <c:pt idx="59">
                  <c:v>2.3771999999999998</c:v>
                </c:pt>
                <c:pt idx="60">
                  <c:v>2.472</c:v>
                </c:pt>
                <c:pt idx="61">
                  <c:v>2.5643000000000002</c:v>
                </c:pt>
                <c:pt idx="62">
                  <c:v>2.5641</c:v>
                </c:pt>
                <c:pt idx="63">
                  <c:v>2.7038</c:v>
                </c:pt>
                <c:pt idx="64">
                  <c:v>3.1734</c:v>
                </c:pt>
                <c:pt idx="65">
                  <c:v>3.081</c:v>
                </c:pt>
                <c:pt idx="66">
                  <c:v>3.1263</c:v>
                </c:pt>
                <c:pt idx="67">
                  <c:v>2.9948370715192554</c:v>
                </c:pt>
                <c:pt idx="68">
                  <c:v>3.1163871824672094</c:v>
                </c:pt>
              </c:numCache>
            </c:numRef>
          </c:val>
        </c:ser>
        <c:overlap val="30"/>
        <c:gapWidth val="70"/>
        <c:axId val="54650684"/>
        <c:axId val="22094109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094109"/>
        <c:crosses val="autoZero"/>
        <c:auto val="1"/>
        <c:lblOffset val="100"/>
        <c:tickLblSkip val="3"/>
        <c:noMultiLvlLbl val="0"/>
      </c:catAx>
      <c:valAx>
        <c:axId val="2209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inflation), in trillions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465068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9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0.895</cdr:y>
    </cdr:from>
    <cdr:to>
      <cdr:x>0.985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96200" y="5715000"/>
          <a:ext cx="9334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 (OMB),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Census Bureau,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figures use real 2005 dollars, as calculated by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0.1125</cdr:x>
      <cdr:y>0.54775</cdr:y>
    </cdr:from>
    <cdr:to>
      <cdr:x>0.1245</cdr:x>
      <cdr:y>0.54775</cdr:y>
    </cdr:to>
    <cdr:sp>
      <cdr:nvSpPr>
        <cdr:cNvPr id="2" name="Straight Connector 11"/>
        <cdr:cNvSpPr>
          <a:spLocks/>
        </cdr:cNvSpPr>
      </cdr:nvSpPr>
      <cdr:spPr>
        <a:xfrm>
          <a:off x="981075" y="349567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0.74775</cdr:y>
    </cdr:from>
    <cdr:to>
      <cdr:x>0.97525</cdr:x>
      <cdr:y>0.74775</cdr:y>
    </cdr:to>
    <cdr:sp>
      <cdr:nvSpPr>
        <cdr:cNvPr id="3" name="Straight Connector 14"/>
        <cdr:cNvSpPr>
          <a:spLocks/>
        </cdr:cNvSpPr>
      </cdr:nvSpPr>
      <cdr:spPr>
        <a:xfrm>
          <a:off x="981075" y="4772025"/>
          <a:ext cx="75628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0.732</cdr:y>
    </cdr:from>
    <cdr:to>
      <cdr:x>0.138</cdr:x>
      <cdr:y>0.74625</cdr:y>
    </cdr:to>
    <cdr:sp>
      <cdr:nvSpPr>
        <cdr:cNvPr id="4" name="Isosceles Triangle 19"/>
        <cdr:cNvSpPr>
          <a:spLocks/>
        </cdr:cNvSpPr>
      </cdr:nvSpPr>
      <cdr:spPr>
        <a:xfrm>
          <a:off x="11144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0.15425</cdr:y>
    </cdr:from>
    <cdr:to>
      <cdr:x>0.88125</cdr:x>
      <cdr:y>0.4715</cdr:y>
    </cdr:to>
    <cdr:grpSp>
      <cdr:nvGrpSpPr>
        <cdr:cNvPr id="5" name="Group 66"/>
        <cdr:cNvGrpSpPr>
          <a:grpSpLocks/>
        </cdr:cNvGrpSpPr>
      </cdr:nvGrpSpPr>
      <cdr:grpSpPr>
        <a:xfrm>
          <a:off x="981075" y="981075"/>
          <a:ext cx="6734175" cy="2028825"/>
          <a:chOff x="888455" y="1286680"/>
          <a:chExt cx="6676247" cy="1988309"/>
        </a:xfrm>
        <a:solidFill>
          <a:srgbClr val="FFFFFF"/>
        </a:solidFill>
      </cdr:grpSpPr>
      <cdr:sp>
        <cdr:nvSpPr>
          <cdr:cNvPr id="6" name="TextBox 20"/>
          <cdr:cNvSpPr txBox="1">
            <a:spLocks noChangeArrowheads="1"/>
          </cdr:cNvSpPr>
        </cdr:nvSpPr>
        <cdr:spPr>
          <a:xfrm>
            <a:off x="4405168" y="1621213"/>
            <a:ext cx="1420372" cy="6720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Carter</a:t>
            </a:r>
          </a:p>
        </cdr:txBody>
      </cdr:sp>
      <cdr:sp>
        <cdr:nvSpPr>
          <cdr:cNvPr id="7" name="TextBox 21"/>
          <cdr:cNvSpPr txBox="1">
            <a:spLocks noChangeArrowheads="1"/>
          </cdr:cNvSpPr>
        </cdr:nvSpPr>
        <cdr:spPr>
          <a:xfrm>
            <a:off x="4857484" y="1706710"/>
            <a:ext cx="1427048" cy="620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Reagan</a:t>
            </a:r>
          </a:p>
        </cdr:txBody>
      </cdr:sp>
      <cdr:sp>
        <cdr:nvSpPr>
          <cdr:cNvPr id="8" name="TextBox 22"/>
          <cdr:cNvSpPr txBox="1">
            <a:spLocks noChangeArrowheads="1"/>
          </cdr:cNvSpPr>
        </cdr:nvSpPr>
        <cdr:spPr>
          <a:xfrm>
            <a:off x="5703698" y="1286680"/>
            <a:ext cx="1405350" cy="551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H.W.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Bush</a:t>
            </a:r>
          </a:p>
        </cdr:txBody>
      </cdr:sp>
      <cdr:sp>
        <cdr:nvSpPr>
          <cdr:cNvPr id="9" name="TextBox 23"/>
          <cdr:cNvSpPr txBox="1">
            <a:spLocks noChangeArrowheads="1"/>
          </cdr:cNvSpPr>
        </cdr:nvSpPr>
        <cdr:spPr>
          <a:xfrm>
            <a:off x="6130978" y="1661973"/>
            <a:ext cx="1433724" cy="6780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Clinton</a:t>
            </a:r>
          </a:p>
        </cdr:txBody>
      </cdr:sp>
      <cdr:sp>
        <cdr:nvSpPr>
          <cdr:cNvPr id="10" name="TextBox 47"/>
          <cdr:cNvSpPr txBox="1">
            <a:spLocks noChangeArrowheads="1"/>
          </cdr:cNvSpPr>
        </cdr:nvSpPr>
        <cdr:spPr>
          <a:xfrm>
            <a:off x="888455" y="2117296"/>
            <a:ext cx="1468774" cy="3693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F.D.R.</a:t>
            </a:r>
          </a:p>
        </cdr:txBody>
      </cdr:sp>
      <cdr:sp>
        <cdr:nvSpPr>
          <cdr:cNvPr id="11" name="TextBox 48"/>
          <cdr:cNvSpPr txBox="1">
            <a:spLocks noChangeArrowheads="1"/>
          </cdr:cNvSpPr>
        </cdr:nvSpPr>
        <cdr:spPr>
          <a:xfrm>
            <a:off x="988599" y="2482648"/>
            <a:ext cx="1417033" cy="7923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Truman</a:t>
            </a:r>
          </a:p>
        </cdr:txBody>
      </cdr:sp>
      <cdr:sp>
        <cdr:nvSpPr>
          <cdr:cNvPr id="12" name="TextBox 50"/>
          <cdr:cNvSpPr txBox="1">
            <a:spLocks noChangeArrowheads="1"/>
          </cdr:cNvSpPr>
        </cdr:nvSpPr>
        <cdr:spPr>
          <a:xfrm>
            <a:off x="1864856" y="2359373"/>
            <a:ext cx="1024804" cy="6874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Eisenhower</a:t>
            </a:r>
          </a:p>
        </cdr:txBody>
      </cdr:sp>
      <cdr:sp>
        <cdr:nvSpPr>
          <cdr:cNvPr id="13" name="TextBox 53"/>
          <cdr:cNvSpPr txBox="1">
            <a:spLocks noChangeArrowheads="1"/>
          </cdr:cNvSpPr>
        </cdr:nvSpPr>
        <cdr:spPr>
          <a:xfrm>
            <a:off x="2724423" y="2645689"/>
            <a:ext cx="1410357" cy="6014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Kennedy</a:t>
            </a:r>
          </a:p>
        </cdr:txBody>
      </cdr:sp>
      <cdr:sp>
        <cdr:nvSpPr>
          <cdr:cNvPr id="14" name="TextBox 54"/>
          <cdr:cNvSpPr txBox="1">
            <a:spLocks noChangeArrowheads="1"/>
          </cdr:cNvSpPr>
        </cdr:nvSpPr>
        <cdr:spPr>
          <a:xfrm>
            <a:off x="2923041" y="1983582"/>
            <a:ext cx="1403681" cy="5283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Johnson</a:t>
            </a:r>
          </a:p>
        </cdr:txBody>
      </cdr:sp>
      <cdr:sp>
        <cdr:nvSpPr>
          <cdr:cNvPr id="15" name="TextBox 55"/>
          <cdr:cNvSpPr txBox="1">
            <a:spLocks noChangeArrowheads="1"/>
          </cdr:cNvSpPr>
        </cdr:nvSpPr>
        <cdr:spPr>
          <a:xfrm>
            <a:off x="3580652" y="1674897"/>
            <a:ext cx="1375307" cy="6337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Nixon</a:t>
            </a:r>
          </a:p>
        </cdr:txBody>
      </cdr:sp>
      <cdr:sp>
        <cdr:nvSpPr>
          <cdr:cNvPr id="16" name="TextBox 56"/>
          <cdr:cNvSpPr txBox="1">
            <a:spLocks noChangeArrowheads="1"/>
          </cdr:cNvSpPr>
        </cdr:nvSpPr>
        <cdr:spPr>
          <a:xfrm>
            <a:off x="4004593" y="1996506"/>
            <a:ext cx="1415364" cy="5408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Ford</a:t>
            </a:r>
          </a:p>
        </cdr:txBody>
      </cdr:sp>
    </cdr:grpSp>
  </cdr:relSizeAnchor>
  <cdr:relSizeAnchor xmlns:cdr="http://schemas.openxmlformats.org/drawingml/2006/chartDrawing">
    <cdr:from>
      <cdr:x>0.81275</cdr:x>
      <cdr:y>0.15675</cdr:y>
    </cdr:from>
    <cdr:to>
      <cdr:x>0.998</cdr:x>
      <cdr:y>0.22475</cdr:y>
    </cdr:to>
    <cdr:sp>
      <cdr:nvSpPr>
        <cdr:cNvPr id="17" name="TextBox 24"/>
        <cdr:cNvSpPr txBox="1">
          <a:spLocks noChangeArrowheads="1"/>
        </cdr:cNvSpPr>
      </cdr:nvSpPr>
      <cdr:spPr>
        <a:xfrm>
          <a:off x="7115175" y="1000125"/>
          <a:ext cx="1619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0.90925</cdr:x>
      <cdr:y>0.10975</cdr:y>
    </cdr:from>
    <cdr:to>
      <cdr:x>0.9885</cdr:x>
      <cdr:y>0.2085</cdr:y>
    </cdr:to>
    <cdr:sp>
      <cdr:nvSpPr>
        <cdr:cNvPr id="18" name="TextBox 25"/>
        <cdr:cNvSpPr txBox="1">
          <a:spLocks noChangeArrowheads="1"/>
        </cdr:cNvSpPr>
      </cdr:nvSpPr>
      <cdr:spPr>
        <a:xfrm>
          <a:off x="7962900" y="695325"/>
          <a:ext cx="6953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0.206</cdr:x>
      <cdr:y>0.026</cdr:y>
    </cdr:from>
    <cdr:to>
      <cdr:x>0.31125</cdr:x>
      <cdr:y>0.171</cdr:y>
    </cdr:to>
    <cdr:sp>
      <cdr:nvSpPr>
        <cdr:cNvPr id="19" name="TextBox 26"/>
        <cdr:cNvSpPr txBox="1">
          <a:spLocks noChangeArrowheads="1"/>
        </cdr:cNvSpPr>
      </cdr:nvSpPr>
      <cdr:spPr>
        <a:xfrm>
          <a:off x="1800225" y="161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Federal Outlays per Capita, 1945–2013</a:t>
          </a:r>
        </a:p>
      </cdr:txBody>
    </cdr:sp>
  </cdr:relSizeAnchor>
  <cdr:relSizeAnchor xmlns:cdr="http://schemas.openxmlformats.org/drawingml/2006/chartDrawing">
    <cdr:from>
      <cdr:x>0.1135</cdr:x>
      <cdr:y>0.348</cdr:y>
    </cdr:from>
    <cdr:to>
      <cdr:x>0.12525</cdr:x>
      <cdr:y>0.348</cdr:y>
    </cdr:to>
    <cdr:sp>
      <cdr:nvSpPr>
        <cdr:cNvPr id="20" name="Straight Connector 30"/>
        <cdr:cNvSpPr>
          <a:spLocks/>
        </cdr:cNvSpPr>
      </cdr:nvSpPr>
      <cdr:spPr>
        <a:xfrm>
          <a:off x="990600" y="2219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0.14775</cdr:y>
    </cdr:from>
    <cdr:to>
      <cdr:x>0.12625</cdr:x>
      <cdr:y>0.14775</cdr:y>
    </cdr:to>
    <cdr:sp>
      <cdr:nvSpPr>
        <cdr:cNvPr id="21" name="Straight Connector 31"/>
        <cdr:cNvSpPr>
          <a:spLocks/>
        </cdr:cNvSpPr>
      </cdr:nvSpPr>
      <cdr:spPr>
        <a:xfrm>
          <a:off x="990600" y="942975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0.78525</cdr:y>
    </cdr:from>
    <cdr:to>
      <cdr:x>0.98925</cdr:x>
      <cdr:y>0.859</cdr:y>
    </cdr:to>
    <cdr:sp>
      <cdr:nvSpPr>
        <cdr:cNvPr id="22" name="TextBox 13"/>
        <cdr:cNvSpPr txBox="1">
          <a:spLocks noChangeArrowheads="1"/>
        </cdr:cNvSpPr>
      </cdr:nvSpPr>
      <cdr:spPr>
        <a:xfrm rot="19047561">
          <a:off x="8086725" y="5010150"/>
          <a:ext cx="581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(p)</a:t>
          </a:r>
        </a:p>
      </cdr:txBody>
    </cdr:sp>
  </cdr:relSizeAnchor>
  <cdr:relSizeAnchor xmlns:cdr="http://schemas.openxmlformats.org/drawingml/2006/chartDrawing">
    <cdr:from>
      <cdr:x>0.004</cdr:x>
      <cdr:y>0.1245</cdr:y>
    </cdr:from>
    <cdr:to>
      <cdr:x>0.11</cdr:x>
      <cdr:y>0.2705</cdr:y>
    </cdr:to>
    <cdr:sp>
      <cdr:nvSpPr>
        <cdr:cNvPr id="23" name="TextBox 2"/>
        <cdr:cNvSpPr txBox="1">
          <a:spLocks noChangeArrowheads="1"/>
        </cdr:cNvSpPr>
      </cdr:nvSpPr>
      <cdr:spPr>
        <a:xfrm>
          <a:off x="28575" y="7905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0.113</cdr:x>
      <cdr:y>0.24725</cdr:y>
    </cdr:from>
    <cdr:to>
      <cdr:x>0.12525</cdr:x>
      <cdr:y>0.248</cdr:y>
    </cdr:to>
    <cdr:sp>
      <cdr:nvSpPr>
        <cdr:cNvPr id="24" name="Straight Connector 49"/>
        <cdr:cNvSpPr>
          <a:spLocks/>
        </cdr:cNvSpPr>
      </cdr:nvSpPr>
      <cdr:spPr>
        <a:xfrm>
          <a:off x="981075" y="1571625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0.64725</cdr:y>
    </cdr:from>
    <cdr:to>
      <cdr:x>0.12375</cdr:x>
      <cdr:y>0.648</cdr:y>
    </cdr:to>
    <cdr:sp>
      <cdr:nvSpPr>
        <cdr:cNvPr id="25" name="Straight Connector 51"/>
        <cdr:cNvSpPr>
          <a:spLocks/>
        </cdr:cNvSpPr>
      </cdr:nvSpPr>
      <cdr:spPr>
        <a:xfrm>
          <a:off x="971550" y="4133850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0.4475</cdr:y>
    </cdr:from>
    <cdr:to>
      <cdr:x>0.1245</cdr:x>
      <cdr:y>0.44825</cdr:y>
    </cdr:to>
    <cdr:sp>
      <cdr:nvSpPr>
        <cdr:cNvPr id="26" name="Straight Connector 52"/>
        <cdr:cNvSpPr>
          <a:spLocks/>
        </cdr:cNvSpPr>
      </cdr:nvSpPr>
      <cdr:spPr>
        <a:xfrm>
          <a:off x="981075" y="2857500"/>
          <a:ext cx="1143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0.8415</cdr:y>
    </cdr:from>
    <cdr:to>
      <cdr:x>0.58775</cdr:x>
      <cdr:y>0.8925</cdr:y>
    </cdr:to>
    <cdr:sp>
      <cdr:nvSpPr>
        <cdr:cNvPr id="27" name="TextBox 1"/>
        <cdr:cNvSpPr txBox="1">
          <a:spLocks noChangeArrowheads="1"/>
        </cdr:cNvSpPr>
      </cdr:nvSpPr>
      <cdr:spPr>
        <a:xfrm>
          <a:off x="4219575" y="5372100"/>
          <a:ext cx="933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0.22625</cdr:x>
      <cdr:y>0.732</cdr:y>
    </cdr:from>
    <cdr:to>
      <cdr:x>0.23725</cdr:x>
      <cdr:y>0.7465</cdr:y>
    </cdr:to>
    <cdr:sp>
      <cdr:nvSpPr>
        <cdr:cNvPr id="28" name="Isosceles Triangle 35"/>
        <cdr:cNvSpPr>
          <a:spLocks/>
        </cdr:cNvSpPr>
      </cdr:nvSpPr>
      <cdr:spPr>
        <a:xfrm>
          <a:off x="1981200" y="46767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0.732</cdr:y>
    </cdr:from>
    <cdr:to>
      <cdr:x>0.335</cdr:x>
      <cdr:y>0.74625</cdr:y>
    </cdr:to>
    <cdr:sp>
      <cdr:nvSpPr>
        <cdr:cNvPr id="29" name="Isosceles Triangle 36"/>
        <cdr:cNvSpPr>
          <a:spLocks/>
        </cdr:cNvSpPr>
      </cdr:nvSpPr>
      <cdr:spPr>
        <a:xfrm>
          <a:off x="2838450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0.732</cdr:y>
    </cdr:from>
    <cdr:to>
      <cdr:x>0.3595</cdr:x>
      <cdr:y>0.74675</cdr:y>
    </cdr:to>
    <cdr:sp>
      <cdr:nvSpPr>
        <cdr:cNvPr id="30" name="Isosceles Triangle 38"/>
        <cdr:cNvSpPr>
          <a:spLocks/>
        </cdr:cNvSpPr>
      </cdr:nvSpPr>
      <cdr:spPr>
        <a:xfrm>
          <a:off x="3048000" y="46767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0.7325</cdr:y>
    </cdr:from>
    <cdr:to>
      <cdr:x>0.43325</cdr:x>
      <cdr:y>0.747</cdr:y>
    </cdr:to>
    <cdr:sp>
      <cdr:nvSpPr>
        <cdr:cNvPr id="31" name="Isosceles Triangle 39"/>
        <cdr:cNvSpPr>
          <a:spLocks/>
        </cdr:cNvSpPr>
      </cdr:nvSpPr>
      <cdr:spPr>
        <a:xfrm>
          <a:off x="37052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0.732</cdr:y>
    </cdr:from>
    <cdr:to>
      <cdr:x>0.53175</cdr:x>
      <cdr:y>0.74675</cdr:y>
    </cdr:to>
    <cdr:sp>
      <cdr:nvSpPr>
        <cdr:cNvPr id="32" name="Isosceles Triangle 42"/>
        <cdr:cNvSpPr>
          <a:spLocks/>
        </cdr:cNvSpPr>
      </cdr:nvSpPr>
      <cdr:spPr>
        <a:xfrm>
          <a:off x="456247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0.732</cdr:y>
    </cdr:from>
    <cdr:to>
      <cdr:x>0.581</cdr:x>
      <cdr:y>0.7465</cdr:y>
    </cdr:to>
    <cdr:sp>
      <cdr:nvSpPr>
        <cdr:cNvPr id="33" name="Isosceles Triangle 43"/>
        <cdr:cNvSpPr>
          <a:spLocks/>
        </cdr:cNvSpPr>
      </cdr:nvSpPr>
      <cdr:spPr>
        <a:xfrm>
          <a:off x="50006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0.73125</cdr:y>
    </cdr:from>
    <cdr:to>
      <cdr:x>0.6795</cdr:x>
      <cdr:y>0.746</cdr:y>
    </cdr:to>
    <cdr:sp>
      <cdr:nvSpPr>
        <cdr:cNvPr id="34" name="Isosceles Triangle 44"/>
        <cdr:cNvSpPr>
          <a:spLocks/>
        </cdr:cNvSpPr>
      </cdr:nvSpPr>
      <cdr:spPr>
        <a:xfrm>
          <a:off x="5857875" y="466725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0.73125</cdr:y>
    </cdr:from>
    <cdr:to>
      <cdr:x>0.7285</cdr:x>
      <cdr:y>0.746</cdr:y>
    </cdr:to>
    <cdr:sp>
      <cdr:nvSpPr>
        <cdr:cNvPr id="35" name="Isosceles Triangle 45"/>
        <cdr:cNvSpPr>
          <a:spLocks/>
        </cdr:cNvSpPr>
      </cdr:nvSpPr>
      <cdr:spPr>
        <a:xfrm>
          <a:off x="6286500" y="466725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0.732</cdr:y>
    </cdr:from>
    <cdr:to>
      <cdr:x>0.827</cdr:x>
      <cdr:y>0.7465</cdr:y>
    </cdr:to>
    <cdr:sp>
      <cdr:nvSpPr>
        <cdr:cNvPr id="36" name="Isosceles Triangle 46"/>
        <cdr:cNvSpPr>
          <a:spLocks/>
        </cdr:cNvSpPr>
      </cdr:nvSpPr>
      <cdr:spPr>
        <a:xfrm>
          <a:off x="715327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0.91525</cdr:x>
      <cdr:y>0.732</cdr:y>
    </cdr:from>
    <cdr:to>
      <cdr:x>0.9255</cdr:x>
      <cdr:y>0.7465</cdr:y>
    </cdr:to>
    <cdr:sp>
      <cdr:nvSpPr>
        <cdr:cNvPr id="37" name="Isosceles Triangle 57"/>
        <cdr:cNvSpPr>
          <a:spLocks/>
        </cdr:cNvSpPr>
      </cdr:nvSpPr>
      <cdr:spPr>
        <a:xfrm>
          <a:off x="8020050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0.31975</cdr:x>
      <cdr:y>0.569</cdr:y>
    </cdr:from>
    <cdr:to>
      <cdr:x>0.32725</cdr:x>
      <cdr:y>0.5795</cdr:y>
    </cdr:to>
    <cdr:sp>
      <cdr:nvSpPr>
        <cdr:cNvPr id="38" name="Isosceles Triangle 60"/>
        <cdr:cNvSpPr>
          <a:spLocks/>
        </cdr:cNvSpPr>
      </cdr:nvSpPr>
      <cdr:spPr>
        <a:xfrm rot="10800000">
          <a:off x="2800350" y="36290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0.56125</cdr:y>
    </cdr:from>
    <cdr:to>
      <cdr:x>0.35275</cdr:x>
      <cdr:y>0.571</cdr:y>
    </cdr:to>
    <cdr:sp>
      <cdr:nvSpPr>
        <cdr:cNvPr id="39" name="Isosceles Triangle 61"/>
        <cdr:cNvSpPr>
          <a:spLocks/>
        </cdr:cNvSpPr>
      </cdr:nvSpPr>
      <cdr:spPr>
        <a:xfrm rot="10800000">
          <a:off x="3019425" y="35814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0.73125</cdr:y>
    </cdr:from>
    <cdr:to>
      <cdr:x>0.4825</cdr:x>
      <cdr:y>0.746</cdr:y>
    </cdr:to>
    <cdr:sp>
      <cdr:nvSpPr>
        <cdr:cNvPr id="40" name="Isosceles Triangle 70"/>
        <cdr:cNvSpPr>
          <a:spLocks/>
        </cdr:cNvSpPr>
      </cdr:nvSpPr>
      <cdr:spPr>
        <a:xfrm>
          <a:off x="4133850" y="466725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0.38875</cdr:y>
    </cdr:from>
    <cdr:to>
      <cdr:x>0.239</cdr:x>
      <cdr:y>0.73975</cdr:y>
    </cdr:to>
    <cdr:sp>
      <cdr:nvSpPr>
        <cdr:cNvPr id="41" name="Straight Connector 6"/>
        <cdr:cNvSpPr>
          <a:spLocks/>
        </cdr:cNvSpPr>
      </cdr:nvSpPr>
      <cdr:spPr>
        <a:xfrm flipV="1">
          <a:off x="2085975" y="2476500"/>
          <a:ext cx="0" cy="22479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0.13975</cdr:x>
      <cdr:y>0.414</cdr:y>
    </cdr:from>
    <cdr:to>
      <cdr:x>0.13975</cdr:x>
      <cdr:y>0.73575</cdr:y>
    </cdr:to>
    <cdr:sp>
      <cdr:nvSpPr>
        <cdr:cNvPr id="42" name="Straight Connector 71"/>
        <cdr:cNvSpPr>
          <a:spLocks/>
        </cdr:cNvSpPr>
      </cdr:nvSpPr>
      <cdr:spPr>
        <a:xfrm flipV="1">
          <a:off x="1219200" y="2638425"/>
          <a:ext cx="0" cy="20574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0.3375</cdr:x>
      <cdr:y>0.434</cdr:y>
    </cdr:from>
    <cdr:to>
      <cdr:x>0.3375</cdr:x>
      <cdr:y>0.741</cdr:y>
    </cdr:to>
    <cdr:sp>
      <cdr:nvSpPr>
        <cdr:cNvPr id="43" name="Straight Connector 86"/>
        <cdr:cNvSpPr>
          <a:spLocks/>
        </cdr:cNvSpPr>
      </cdr:nvSpPr>
      <cdr:spPr>
        <a:xfrm flipV="1">
          <a:off x="2952750" y="2771775"/>
          <a:ext cx="0" cy="1962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0.33125</cdr:y>
    </cdr:from>
    <cdr:to>
      <cdr:x>0.36125</cdr:x>
      <cdr:y>0.741</cdr:y>
    </cdr:to>
    <cdr:sp>
      <cdr:nvSpPr>
        <cdr:cNvPr id="44" name="Straight Connector 87"/>
        <cdr:cNvSpPr>
          <a:spLocks/>
        </cdr:cNvSpPr>
      </cdr:nvSpPr>
      <cdr:spPr>
        <a:xfrm flipV="1">
          <a:off x="3152775" y="2114550"/>
          <a:ext cx="9525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0.281</cdr:y>
    </cdr:from>
    <cdr:to>
      <cdr:x>0.435</cdr:x>
      <cdr:y>0.734</cdr:y>
    </cdr:to>
    <cdr:sp>
      <cdr:nvSpPr>
        <cdr:cNvPr id="45" name="Straight Connector 88"/>
        <cdr:cNvSpPr>
          <a:spLocks/>
        </cdr:cNvSpPr>
      </cdr:nvSpPr>
      <cdr:spPr>
        <a:xfrm flipV="1">
          <a:off x="3810000" y="1790700"/>
          <a:ext cx="0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0.48425</cdr:x>
      <cdr:y>0.33125</cdr:y>
    </cdr:from>
    <cdr:to>
      <cdr:x>0.485</cdr:x>
      <cdr:y>0.741</cdr:y>
    </cdr:to>
    <cdr:sp>
      <cdr:nvSpPr>
        <cdr:cNvPr id="46" name="Straight Connector 89"/>
        <cdr:cNvSpPr>
          <a:spLocks/>
        </cdr:cNvSpPr>
      </cdr:nvSpPr>
      <cdr:spPr>
        <a:xfrm flipH="1" flipV="1">
          <a:off x="4238625" y="2114550"/>
          <a:ext cx="9525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0.24275</cdr:y>
    </cdr:from>
    <cdr:to>
      <cdr:x>0.53175</cdr:x>
      <cdr:y>0.73975</cdr:y>
    </cdr:to>
    <cdr:sp>
      <cdr:nvSpPr>
        <cdr:cNvPr id="47" name="Straight Connector 90"/>
        <cdr:cNvSpPr>
          <a:spLocks/>
        </cdr:cNvSpPr>
      </cdr:nvSpPr>
      <cdr:spPr>
        <a:xfrm flipH="1" flipV="1">
          <a:off x="4648200" y="1543050"/>
          <a:ext cx="9525" cy="3171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0.28675</cdr:y>
    </cdr:from>
    <cdr:to>
      <cdr:x>0.58275</cdr:x>
      <cdr:y>0.73975</cdr:y>
    </cdr:to>
    <cdr:sp>
      <cdr:nvSpPr>
        <cdr:cNvPr id="48" name="Straight Connector 91"/>
        <cdr:cNvSpPr>
          <a:spLocks/>
        </cdr:cNvSpPr>
      </cdr:nvSpPr>
      <cdr:spPr>
        <a:xfrm flipV="1">
          <a:off x="5105400" y="1828800"/>
          <a:ext cx="0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0.68025</cdr:x>
      <cdr:y>0.215</cdr:y>
    </cdr:from>
    <cdr:to>
      <cdr:x>0.68025</cdr:x>
      <cdr:y>0.74175</cdr:y>
    </cdr:to>
    <cdr:sp>
      <cdr:nvSpPr>
        <cdr:cNvPr id="49" name="Straight Connector 92"/>
        <cdr:cNvSpPr>
          <a:spLocks/>
        </cdr:cNvSpPr>
      </cdr:nvSpPr>
      <cdr:spPr>
        <a:xfrm flipV="1">
          <a:off x="5953125" y="1371600"/>
          <a:ext cx="0" cy="33623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0.2795</cdr:y>
    </cdr:from>
    <cdr:to>
      <cdr:x>0.7295</cdr:x>
      <cdr:y>0.73325</cdr:y>
    </cdr:to>
    <cdr:sp>
      <cdr:nvSpPr>
        <cdr:cNvPr id="50" name="Straight Connector 106"/>
        <cdr:cNvSpPr>
          <a:spLocks/>
        </cdr:cNvSpPr>
      </cdr:nvSpPr>
      <cdr:spPr>
        <a:xfrm flipV="1">
          <a:off x="6381750" y="1781175"/>
          <a:ext cx="9525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0.189</cdr:y>
    </cdr:from>
    <cdr:to>
      <cdr:x>0.828</cdr:x>
      <cdr:y>0.74525</cdr:y>
    </cdr:to>
    <cdr:sp>
      <cdr:nvSpPr>
        <cdr:cNvPr id="51" name="Straight Connector 120"/>
        <cdr:cNvSpPr>
          <a:spLocks/>
        </cdr:cNvSpPr>
      </cdr:nvSpPr>
      <cdr:spPr>
        <a:xfrm flipV="1">
          <a:off x="7248525" y="1200150"/>
          <a:ext cx="0" cy="3552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0.1755</cdr:y>
    </cdr:from>
    <cdr:to>
      <cdr:x>0.928</cdr:x>
      <cdr:y>0.74175</cdr:y>
    </cdr:to>
    <cdr:sp>
      <cdr:nvSpPr>
        <cdr:cNvPr id="52" name="Straight Connector 121"/>
        <cdr:cNvSpPr>
          <a:spLocks/>
        </cdr:cNvSpPr>
      </cdr:nvSpPr>
      <cdr:spPr>
        <a:xfrm flipH="1" flipV="1">
          <a:off x="8124825" y="1114425"/>
          <a:ext cx="9525" cy="36195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0.12525</cdr:x>
      <cdr:y>0.32025</cdr:y>
    </cdr:from>
    <cdr:to>
      <cdr:x>0.12525</cdr:x>
      <cdr:y>0.73</cdr:y>
    </cdr:to>
    <cdr:sp>
      <cdr:nvSpPr>
        <cdr:cNvPr id="53" name="Straight Connector 122"/>
        <cdr:cNvSpPr>
          <a:spLocks/>
        </cdr:cNvSpPr>
      </cdr:nvSpPr>
      <cdr:spPr>
        <a:xfrm flipV="1">
          <a:off x="1095375" y="2038350"/>
          <a:ext cx="0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0.5115</cdr:y>
    </cdr:from>
    <cdr:to>
      <cdr:x>0.2365</cdr:x>
      <cdr:y>0.5265</cdr:y>
    </cdr:to>
    <cdr:sp>
      <cdr:nvSpPr>
        <cdr:cNvPr id="54" name="Isosceles Triangle 128"/>
        <cdr:cNvSpPr>
          <a:spLocks/>
        </cdr:cNvSpPr>
      </cdr:nvSpPr>
      <cdr:spPr>
        <a:xfrm rot="10800000">
          <a:off x="1971675" y="32670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0.53425</cdr:y>
    </cdr:from>
    <cdr:to>
      <cdr:x>0.22875</cdr:x>
      <cdr:y>0.5445</cdr:y>
    </cdr:to>
    <cdr:sp>
      <cdr:nvSpPr>
        <cdr:cNvPr id="55" name="Isosceles Triangle 130"/>
        <cdr:cNvSpPr>
          <a:spLocks/>
        </cdr:cNvSpPr>
      </cdr:nvSpPr>
      <cdr:spPr>
        <a:xfrm rot="10800000">
          <a:off x="1943100" y="34099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0.31975</cdr:y>
    </cdr:from>
    <cdr:to>
      <cdr:x>0.16025</cdr:x>
      <cdr:y>0.32925</cdr:y>
    </cdr:to>
    <cdr:sp>
      <cdr:nvSpPr>
        <cdr:cNvPr id="56" name="Isosceles Triangle 131"/>
        <cdr:cNvSpPr>
          <a:spLocks/>
        </cdr:cNvSpPr>
      </cdr:nvSpPr>
      <cdr:spPr>
        <a:xfrm rot="10800000">
          <a:off x="1333500" y="2038350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0.418</cdr:x>
      <cdr:y>0.5045</cdr:y>
    </cdr:from>
    <cdr:to>
      <cdr:x>0.42575</cdr:x>
      <cdr:y>0.51475</cdr:y>
    </cdr:to>
    <cdr:sp>
      <cdr:nvSpPr>
        <cdr:cNvPr id="57" name="Isosceles Triangle 132"/>
        <cdr:cNvSpPr>
          <a:spLocks/>
        </cdr:cNvSpPr>
      </cdr:nvSpPr>
      <cdr:spPr>
        <a:xfrm rot="10800000">
          <a:off x="3657600" y="32194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0.5065</cdr:y>
    </cdr:from>
    <cdr:to>
      <cdr:x>0.475</cdr:x>
      <cdr:y>0.516</cdr:y>
    </cdr:to>
    <cdr:sp>
      <cdr:nvSpPr>
        <cdr:cNvPr id="58" name="Isosceles Triangle 133"/>
        <cdr:cNvSpPr>
          <a:spLocks/>
        </cdr:cNvSpPr>
      </cdr:nvSpPr>
      <cdr:spPr>
        <a:xfrm rot="10800000">
          <a:off x="4086225" y="3228975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0.4695</cdr:y>
    </cdr:from>
    <cdr:to>
      <cdr:x>0.52425</cdr:x>
      <cdr:y>0.47925</cdr:y>
    </cdr:to>
    <cdr:sp>
      <cdr:nvSpPr>
        <cdr:cNvPr id="59" name="Isosceles Triangle 134"/>
        <cdr:cNvSpPr>
          <a:spLocks/>
        </cdr:cNvSpPr>
      </cdr:nvSpPr>
      <cdr:spPr>
        <a:xfrm rot="10800000">
          <a:off x="4524375" y="30003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0.5665</cdr:x>
      <cdr:y>0.438</cdr:y>
    </cdr:from>
    <cdr:to>
      <cdr:x>0.57325</cdr:x>
      <cdr:y>0.44825</cdr:y>
    </cdr:to>
    <cdr:sp>
      <cdr:nvSpPr>
        <cdr:cNvPr id="60" name="Isosceles Triangle 67"/>
        <cdr:cNvSpPr>
          <a:spLocks/>
        </cdr:cNvSpPr>
      </cdr:nvSpPr>
      <cdr:spPr>
        <a:xfrm rot="10800000">
          <a:off x="4962525" y="27908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0.3985</cdr:y>
    </cdr:from>
    <cdr:to>
      <cdr:x>0.67175</cdr:x>
      <cdr:y>0.40825</cdr:y>
    </cdr:to>
    <cdr:sp>
      <cdr:nvSpPr>
        <cdr:cNvPr id="61" name="Isosceles Triangle 68"/>
        <cdr:cNvSpPr>
          <a:spLocks/>
        </cdr:cNvSpPr>
      </cdr:nvSpPr>
      <cdr:spPr>
        <a:xfrm rot="10800000">
          <a:off x="5819775" y="25431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0.38875</cdr:y>
    </cdr:from>
    <cdr:to>
      <cdr:x>0.721</cdr:x>
      <cdr:y>0.39925</cdr:y>
    </cdr:to>
    <cdr:sp>
      <cdr:nvSpPr>
        <cdr:cNvPr id="62" name="Isosceles Triangle 72"/>
        <cdr:cNvSpPr>
          <a:spLocks/>
        </cdr:cNvSpPr>
      </cdr:nvSpPr>
      <cdr:spPr>
        <a:xfrm rot="10800000">
          <a:off x="6248400" y="24765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0.38375</cdr:y>
    </cdr:from>
    <cdr:to>
      <cdr:x>0.8195</cdr:x>
      <cdr:y>0.394</cdr:y>
    </cdr:to>
    <cdr:sp>
      <cdr:nvSpPr>
        <cdr:cNvPr id="63" name="Isosceles Triangle 73"/>
        <cdr:cNvSpPr>
          <a:spLocks/>
        </cdr:cNvSpPr>
      </cdr:nvSpPr>
      <cdr:spPr>
        <a:xfrm rot="10800000">
          <a:off x="7115175" y="24479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0.23125</cdr:y>
    </cdr:from>
    <cdr:to>
      <cdr:x>0.91775</cdr:x>
      <cdr:y>0.2415</cdr:y>
    </cdr:to>
    <cdr:sp>
      <cdr:nvSpPr>
        <cdr:cNvPr id="64" name="Isosceles Triangle 74"/>
        <cdr:cNvSpPr>
          <a:spLocks/>
        </cdr:cNvSpPr>
      </cdr:nvSpPr>
      <cdr:spPr>
        <a:xfrm rot="10800000">
          <a:off x="7972425" y="14763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0.09</cdr:y>
    </cdr:from>
    <cdr:to>
      <cdr:x>0.0645</cdr:x>
      <cdr:y>0.1355</cdr:y>
    </cdr:to>
    <cdr:sp>
      <cdr:nvSpPr>
        <cdr:cNvPr id="1" name="TextBox 10"/>
        <cdr:cNvSpPr txBox="1">
          <a:spLocks noChangeArrowheads="1"/>
        </cdr:cNvSpPr>
      </cdr:nvSpPr>
      <cdr:spPr>
        <a:xfrm>
          <a:off x="285750" y="5715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  </a:t>
          </a:r>
        </a:p>
      </cdr:txBody>
    </cdr:sp>
  </cdr:relSizeAnchor>
  <cdr:relSizeAnchor xmlns:cdr="http://schemas.openxmlformats.org/drawingml/2006/chartDrawing">
    <cdr:from>
      <cdr:x>0.878</cdr:x>
      <cdr:y>0.89375</cdr:y>
    </cdr:from>
    <cdr:to>
      <cdr:x>0.98225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7677150" y="5695950"/>
          <a:ext cx="914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 (OMB),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figures use real 2005 dollars, as calculated by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0.08675</cdr:x>
      <cdr:y>0.745</cdr:y>
    </cdr:from>
    <cdr:to>
      <cdr:x>0.97075</cdr:x>
      <cdr:y>0.74525</cdr:y>
    </cdr:to>
    <cdr:sp>
      <cdr:nvSpPr>
        <cdr:cNvPr id="3" name="Straight Connector 14"/>
        <cdr:cNvSpPr>
          <a:spLocks/>
        </cdr:cNvSpPr>
      </cdr:nvSpPr>
      <cdr:spPr>
        <a:xfrm>
          <a:off x="752475" y="4752975"/>
          <a:ext cx="773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0.7295</cdr:y>
    </cdr:from>
    <cdr:to>
      <cdr:x>0.1125</cdr:x>
      <cdr:y>0.744</cdr:y>
    </cdr:to>
    <cdr:sp>
      <cdr:nvSpPr>
        <cdr:cNvPr id="4" name="Isosceles Triangle 18"/>
        <cdr:cNvSpPr>
          <a:spLocks/>
        </cdr:cNvSpPr>
      </cdr:nvSpPr>
      <cdr:spPr>
        <a:xfrm>
          <a:off x="8858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</cdr:y>
    </cdr:from>
    <cdr:to>
      <cdr:x>0.5725</cdr:x>
      <cdr:y>0.165</cdr:y>
    </cdr:to>
    <cdr:sp>
      <cdr:nvSpPr>
        <cdr:cNvPr id="5" name="TextBox 26"/>
        <cdr:cNvSpPr txBox="1">
          <a:spLocks noChangeArrowheads="1"/>
        </cdr:cNvSpPr>
      </cdr:nvSpPr>
      <cdr:spPr>
        <a:xfrm>
          <a:off x="4086225" y="0"/>
          <a:ext cx="9144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Federal Outlays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0.4275</cdr:x>
      <cdr:y>0.4005</cdr:y>
    </cdr:from>
    <cdr:to>
      <cdr:x>0.44075</cdr:x>
      <cdr:y>0.4125</cdr:y>
    </cdr:to>
    <cdr:sp>
      <cdr:nvSpPr>
        <cdr:cNvPr id="6" name="Isosceles Triangle 27"/>
        <cdr:cNvSpPr>
          <a:spLocks/>
        </cdr:cNvSpPr>
      </cdr:nvSpPr>
      <cdr:spPr>
        <a:xfrm rot="10800000">
          <a:off x="3733800" y="2552700"/>
          <a:ext cx="1143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0.4025</cdr:y>
    </cdr:from>
    <cdr:to>
      <cdr:x>0.50525</cdr:x>
      <cdr:y>0.42425</cdr:y>
    </cdr:to>
    <cdr:sp>
      <cdr:nvSpPr>
        <cdr:cNvPr id="7" name="Isosceles Triangle 31"/>
        <cdr:cNvSpPr>
          <a:spLocks/>
        </cdr:cNvSpPr>
      </cdr:nvSpPr>
      <cdr:spPr>
        <a:xfrm rot="10800000">
          <a:off x="4229100" y="2562225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0.48125</cdr:y>
    </cdr:from>
    <cdr:to>
      <cdr:x>0.2145</cdr:x>
      <cdr:y>0.50325</cdr:y>
    </cdr:to>
    <cdr:sp>
      <cdr:nvSpPr>
        <cdr:cNvPr id="8" name="Isosceles Triangle 33"/>
        <cdr:cNvSpPr>
          <a:spLocks/>
        </cdr:cNvSpPr>
      </cdr:nvSpPr>
      <cdr:spPr>
        <a:xfrm rot="10800000">
          <a:off x="1676400" y="30670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0.50775</cdr:y>
    </cdr:from>
    <cdr:to>
      <cdr:x>0.11775</cdr:x>
      <cdr:y>0.5295</cdr:y>
    </cdr:to>
    <cdr:sp>
      <cdr:nvSpPr>
        <cdr:cNvPr id="9" name="Isosceles Triangle 34"/>
        <cdr:cNvSpPr>
          <a:spLocks/>
        </cdr:cNvSpPr>
      </cdr:nvSpPr>
      <cdr:spPr>
        <a:xfrm rot="10800000">
          <a:off x="828675" y="323850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0.77775</cdr:y>
    </cdr:from>
    <cdr:to>
      <cdr:x>0.987</cdr:x>
      <cdr:y>0.8535</cdr:y>
    </cdr:to>
    <cdr:sp>
      <cdr:nvSpPr>
        <cdr:cNvPr id="10" name="TextBox 1"/>
        <cdr:cNvSpPr txBox="1">
          <a:spLocks noChangeArrowheads="1"/>
        </cdr:cNvSpPr>
      </cdr:nvSpPr>
      <cdr:spPr>
        <a:xfrm rot="19047561">
          <a:off x="8067675" y="4962525"/>
          <a:ext cx="5715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(p)</a:t>
          </a:r>
        </a:p>
      </cdr:txBody>
    </cdr:sp>
  </cdr:relSizeAnchor>
  <cdr:relSizeAnchor xmlns:cdr="http://schemas.openxmlformats.org/drawingml/2006/chartDrawing">
    <cdr:from>
      <cdr:x>0.67725</cdr:x>
      <cdr:y>0.37925</cdr:y>
    </cdr:from>
    <cdr:to>
      <cdr:x>0.7</cdr:x>
      <cdr:y>0.40125</cdr:y>
    </cdr:to>
    <cdr:sp>
      <cdr:nvSpPr>
        <cdr:cNvPr id="11" name="Isosceles Triangle 29"/>
        <cdr:cNvSpPr>
          <a:spLocks/>
        </cdr:cNvSpPr>
      </cdr:nvSpPr>
      <cdr:spPr>
        <a:xfrm rot="10800000">
          <a:off x="5924550" y="24193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0.872</cdr:x>
      <cdr:y>0.175</cdr:y>
    </cdr:from>
    <cdr:to>
      <cdr:x>0.89375</cdr:x>
      <cdr:y>0.197</cdr:y>
    </cdr:to>
    <cdr:sp>
      <cdr:nvSpPr>
        <cdr:cNvPr id="12" name="Isosceles Triangle 30"/>
        <cdr:cNvSpPr>
          <a:spLocks/>
        </cdr:cNvSpPr>
      </cdr:nvSpPr>
      <cdr:spPr>
        <a:xfrm rot="10800000">
          <a:off x="7629525" y="1114425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0.1175</cdr:y>
    </cdr:from>
    <cdr:to>
      <cdr:x>0.0975</cdr:x>
      <cdr:y>0.1175</cdr:y>
    </cdr:to>
    <cdr:sp>
      <cdr:nvSpPr>
        <cdr:cNvPr id="13" name="Straight Connector 36"/>
        <cdr:cNvSpPr>
          <a:spLocks/>
        </cdr:cNvSpPr>
      </cdr:nvSpPr>
      <cdr:spPr>
        <a:xfrm>
          <a:off x="742950" y="74295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0.27525</cdr:y>
    </cdr:from>
    <cdr:to>
      <cdr:x>0.0975</cdr:x>
      <cdr:y>0.27525</cdr:y>
    </cdr:to>
    <cdr:sp>
      <cdr:nvSpPr>
        <cdr:cNvPr id="14" name="Straight Connector 37"/>
        <cdr:cNvSpPr>
          <a:spLocks/>
        </cdr:cNvSpPr>
      </cdr:nvSpPr>
      <cdr:spPr>
        <a:xfrm>
          <a:off x="742950" y="175260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0.588</cdr:y>
    </cdr:from>
    <cdr:to>
      <cdr:x>0.0975</cdr:x>
      <cdr:y>0.588</cdr:y>
    </cdr:to>
    <cdr:sp>
      <cdr:nvSpPr>
        <cdr:cNvPr id="15" name="Straight Connector 39"/>
        <cdr:cNvSpPr>
          <a:spLocks/>
        </cdr:cNvSpPr>
      </cdr:nvSpPr>
      <cdr:spPr>
        <a:xfrm>
          <a:off x="752475" y="3743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0.43125</cdr:y>
    </cdr:from>
    <cdr:to>
      <cdr:x>0.09925</cdr:x>
      <cdr:y>0.432</cdr:y>
    </cdr:to>
    <cdr:sp>
      <cdr:nvSpPr>
        <cdr:cNvPr id="16" name="Straight Connector 40"/>
        <cdr:cNvSpPr>
          <a:spLocks/>
        </cdr:cNvSpPr>
      </cdr:nvSpPr>
      <cdr:spPr>
        <a:xfrm>
          <a:off x="752475" y="2743200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0.84275</cdr:y>
    </cdr:from>
    <cdr:to>
      <cdr:x>0.5595</cdr:x>
      <cdr:y>0.89425</cdr:y>
    </cdr:to>
    <cdr:sp>
      <cdr:nvSpPr>
        <cdr:cNvPr id="17" name="TextBox 2"/>
        <cdr:cNvSpPr txBox="1">
          <a:spLocks noChangeArrowheads="1"/>
        </cdr:cNvSpPr>
      </cdr:nvSpPr>
      <cdr:spPr>
        <a:xfrm>
          <a:off x="3962400" y="5372100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0.30375</cdr:x>
      <cdr:y>0.73</cdr:y>
    </cdr:from>
    <cdr:to>
      <cdr:x>0.314</cdr:x>
      <cdr:y>0.74425</cdr:y>
    </cdr:to>
    <cdr:sp>
      <cdr:nvSpPr>
        <cdr:cNvPr id="18" name="Isosceles Triangle 55"/>
        <cdr:cNvSpPr>
          <a:spLocks/>
        </cdr:cNvSpPr>
      </cdr:nvSpPr>
      <cdr:spPr>
        <a:xfrm>
          <a:off x="2657475" y="465772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0.7295</cdr:y>
    </cdr:from>
    <cdr:to>
      <cdr:x>0.3395</cdr:x>
      <cdr:y>0.744</cdr:y>
    </cdr:to>
    <cdr:sp>
      <cdr:nvSpPr>
        <cdr:cNvPr id="19" name="Isosceles Triangle 56"/>
        <cdr:cNvSpPr>
          <a:spLocks/>
        </cdr:cNvSpPr>
      </cdr:nvSpPr>
      <cdr:spPr>
        <a:xfrm>
          <a:off x="287655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0.7295</cdr:y>
    </cdr:from>
    <cdr:to>
      <cdr:x>0.4155</cdr:x>
      <cdr:y>0.744</cdr:y>
    </cdr:to>
    <cdr:sp>
      <cdr:nvSpPr>
        <cdr:cNvPr id="20" name="Isosceles Triangle 57"/>
        <cdr:cNvSpPr>
          <a:spLocks/>
        </cdr:cNvSpPr>
      </cdr:nvSpPr>
      <cdr:spPr>
        <a:xfrm>
          <a:off x="354330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0.7295</cdr:y>
    </cdr:from>
    <cdr:to>
      <cdr:x>0.51675</cdr:x>
      <cdr:y>0.744</cdr:y>
    </cdr:to>
    <cdr:sp>
      <cdr:nvSpPr>
        <cdr:cNvPr id="21" name="Isosceles Triangle 58"/>
        <cdr:cNvSpPr>
          <a:spLocks/>
        </cdr:cNvSpPr>
      </cdr:nvSpPr>
      <cdr:spPr>
        <a:xfrm>
          <a:off x="44291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0.73</cdr:y>
    </cdr:from>
    <cdr:to>
      <cdr:x>0.466</cdr:x>
      <cdr:y>0.74475</cdr:y>
    </cdr:to>
    <cdr:sp>
      <cdr:nvSpPr>
        <cdr:cNvPr id="22" name="Isosceles Triangle 59"/>
        <cdr:cNvSpPr>
          <a:spLocks/>
        </cdr:cNvSpPr>
      </cdr:nvSpPr>
      <cdr:spPr>
        <a:xfrm>
          <a:off x="398145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0.7295</cdr:y>
    </cdr:from>
    <cdr:to>
      <cdr:x>0.56725</cdr:x>
      <cdr:y>0.744</cdr:y>
    </cdr:to>
    <cdr:sp>
      <cdr:nvSpPr>
        <cdr:cNvPr id="23" name="Isosceles Triangle 60"/>
        <cdr:cNvSpPr>
          <a:spLocks/>
        </cdr:cNvSpPr>
      </cdr:nvSpPr>
      <cdr:spPr>
        <a:xfrm>
          <a:off x="486727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0.7295</cdr:y>
    </cdr:from>
    <cdr:to>
      <cdr:x>0.9225</cdr:x>
      <cdr:y>0.74375</cdr:y>
    </cdr:to>
    <cdr:sp>
      <cdr:nvSpPr>
        <cdr:cNvPr id="24" name="Isosceles Triangle 64"/>
        <cdr:cNvSpPr>
          <a:spLocks/>
        </cdr:cNvSpPr>
      </cdr:nvSpPr>
      <cdr:spPr>
        <a:xfrm>
          <a:off x="79724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0.56525</cdr:y>
    </cdr:from>
    <cdr:to>
      <cdr:x>0.10625</cdr:x>
      <cdr:y>0.57975</cdr:y>
    </cdr:to>
    <cdr:sp>
      <cdr:nvSpPr>
        <cdr:cNvPr id="25" name="Isosceles Triangle 65"/>
        <cdr:cNvSpPr>
          <a:spLocks/>
        </cdr:cNvSpPr>
      </cdr:nvSpPr>
      <cdr:spPr>
        <a:xfrm rot="10800000">
          <a:off x="828675" y="360045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0.63725</cdr:y>
    </cdr:from>
    <cdr:to>
      <cdr:x>0.20575</cdr:x>
      <cdr:y>0.6475</cdr:y>
    </cdr:to>
    <cdr:sp>
      <cdr:nvSpPr>
        <cdr:cNvPr id="26" name="Isosceles Triangle 66"/>
        <cdr:cNvSpPr>
          <a:spLocks/>
        </cdr:cNvSpPr>
      </cdr:nvSpPr>
      <cdr:spPr>
        <a:xfrm rot="10800000">
          <a:off x="1724025" y="40576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0.18125</cdr:y>
    </cdr:from>
    <cdr:to>
      <cdr:x>0.9295</cdr:x>
      <cdr:y>0.19575</cdr:y>
    </cdr:to>
    <cdr:sp>
      <cdr:nvSpPr>
        <cdr:cNvPr id="27" name="Isosceles Triangle 76"/>
        <cdr:cNvSpPr>
          <a:spLocks/>
        </cdr:cNvSpPr>
      </cdr:nvSpPr>
      <cdr:spPr>
        <a:xfrm rot="10800000">
          <a:off x="8039100" y="11525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0.294</cdr:y>
    </cdr:from>
    <cdr:to>
      <cdr:x>0.6625</cdr:x>
      <cdr:y>0.33475</cdr:y>
    </cdr:to>
    <cdr:sp>
      <cdr:nvSpPr>
        <cdr:cNvPr id="28" name="TextBox 2"/>
        <cdr:cNvSpPr txBox="1">
          <a:spLocks noChangeArrowheads="1"/>
        </cdr:cNvSpPr>
      </cdr:nvSpPr>
      <cdr:spPr>
        <a:xfrm>
          <a:off x="4410075" y="1866900"/>
          <a:ext cx="1381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0.555</cdr:x>
      <cdr:y>0.30025</cdr:y>
    </cdr:from>
    <cdr:to>
      <cdr:x>0.714</cdr:x>
      <cdr:y>0.4275</cdr:y>
    </cdr:to>
    <cdr:sp>
      <cdr:nvSpPr>
        <cdr:cNvPr id="29" name="TextBox 3"/>
        <cdr:cNvSpPr txBox="1">
          <a:spLocks noChangeArrowheads="1"/>
        </cdr:cNvSpPr>
      </cdr:nvSpPr>
      <cdr:spPr>
        <a:xfrm>
          <a:off x="4857750" y="1914525"/>
          <a:ext cx="13906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Reagan</a:t>
          </a:r>
        </a:p>
      </cdr:txBody>
    </cdr:sp>
  </cdr:relSizeAnchor>
  <cdr:relSizeAnchor xmlns:cdr="http://schemas.openxmlformats.org/drawingml/2006/chartDrawing">
    <cdr:from>
      <cdr:x>0.65725</cdr:x>
      <cdr:y>0.195</cdr:y>
    </cdr:from>
    <cdr:to>
      <cdr:x>0.8195</cdr:x>
      <cdr:y>0.267</cdr:y>
    </cdr:to>
    <cdr:sp>
      <cdr:nvSpPr>
        <cdr:cNvPr id="30" name="TextBox 4"/>
        <cdr:cNvSpPr txBox="1">
          <a:spLocks noChangeArrowheads="1"/>
        </cdr:cNvSpPr>
      </cdr:nvSpPr>
      <cdr:spPr>
        <a:xfrm>
          <a:off x="5753100" y="1238250"/>
          <a:ext cx="1419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H.W.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0.7095</cdr:x>
      <cdr:y>0.259</cdr:y>
    </cdr:from>
    <cdr:to>
      <cdr:x>0.8745</cdr:x>
      <cdr:y>0.373</cdr:y>
    </cdr:to>
    <cdr:sp>
      <cdr:nvSpPr>
        <cdr:cNvPr id="31" name="TextBox 5"/>
        <cdr:cNvSpPr txBox="1">
          <a:spLocks noChangeArrowheads="1"/>
        </cdr:cNvSpPr>
      </cdr:nvSpPr>
      <cdr:spPr>
        <a:xfrm>
          <a:off x="6210300" y="1647825"/>
          <a:ext cx="14478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Clinton</a:t>
          </a:r>
        </a:p>
      </cdr:txBody>
    </cdr:sp>
  </cdr:relSizeAnchor>
  <cdr:relSizeAnchor xmlns:cdr="http://schemas.openxmlformats.org/drawingml/2006/chartDrawing">
    <cdr:from>
      <cdr:x>0.0875</cdr:x>
      <cdr:y>0.4345</cdr:y>
    </cdr:from>
    <cdr:to>
      <cdr:x>0.2505</cdr:x>
      <cdr:y>0.49075</cdr:y>
    </cdr:to>
    <cdr:sp>
      <cdr:nvSpPr>
        <cdr:cNvPr id="32" name="TextBox 6"/>
        <cdr:cNvSpPr txBox="1">
          <a:spLocks noChangeArrowheads="1"/>
        </cdr:cNvSpPr>
      </cdr:nvSpPr>
      <cdr:spPr>
        <a:xfrm>
          <a:off x="762000" y="2771775"/>
          <a:ext cx="1428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0.0975</cdr:x>
      <cdr:y>0.48</cdr:y>
    </cdr:from>
    <cdr:to>
      <cdr:x>0.26175</cdr:x>
      <cdr:y>0.57775</cdr:y>
    </cdr:to>
    <cdr:sp>
      <cdr:nvSpPr>
        <cdr:cNvPr id="33" name="TextBox 7"/>
        <cdr:cNvSpPr txBox="1">
          <a:spLocks noChangeArrowheads="1"/>
        </cdr:cNvSpPr>
      </cdr:nvSpPr>
      <cdr:spPr>
        <a:xfrm>
          <a:off x="847725" y="3057525"/>
          <a:ext cx="14382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Truman</a:t>
          </a:r>
        </a:p>
      </cdr:txBody>
    </cdr:sp>
  </cdr:relSizeAnchor>
  <cdr:relSizeAnchor xmlns:cdr="http://schemas.openxmlformats.org/drawingml/2006/chartDrawing">
    <cdr:from>
      <cdr:x>0.198</cdr:x>
      <cdr:y>0.42375</cdr:y>
    </cdr:from>
    <cdr:to>
      <cdr:x>0.3605</cdr:x>
      <cdr:y>0.499</cdr:y>
    </cdr:to>
    <cdr:sp>
      <cdr:nvSpPr>
        <cdr:cNvPr id="34" name="TextBox 8"/>
        <cdr:cNvSpPr txBox="1">
          <a:spLocks noChangeArrowheads="1"/>
        </cdr:cNvSpPr>
      </cdr:nvSpPr>
      <cdr:spPr>
        <a:xfrm>
          <a:off x="1724025" y="2695575"/>
          <a:ext cx="14192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Eisenhower</a:t>
          </a:r>
        </a:p>
      </cdr:txBody>
    </cdr:sp>
  </cdr:relSizeAnchor>
  <cdr:relSizeAnchor xmlns:cdr="http://schemas.openxmlformats.org/drawingml/2006/chartDrawing">
    <cdr:from>
      <cdr:x>0.302</cdr:x>
      <cdr:y>0.4645</cdr:y>
    </cdr:from>
    <cdr:to>
      <cdr:x>0.4625</cdr:x>
      <cdr:y>0.56475</cdr:y>
    </cdr:to>
    <cdr:sp>
      <cdr:nvSpPr>
        <cdr:cNvPr id="35" name="TextBox 9"/>
        <cdr:cNvSpPr txBox="1">
          <a:spLocks noChangeArrowheads="1"/>
        </cdr:cNvSpPr>
      </cdr:nvSpPr>
      <cdr:spPr>
        <a:xfrm>
          <a:off x="2638425" y="2962275"/>
          <a:ext cx="14001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Kennedy</a:t>
          </a:r>
        </a:p>
      </cdr:txBody>
    </cdr:sp>
  </cdr:relSizeAnchor>
  <cdr:relSizeAnchor xmlns:cdr="http://schemas.openxmlformats.org/drawingml/2006/chartDrawing">
    <cdr:from>
      <cdr:x>0.328</cdr:x>
      <cdr:y>0.34925</cdr:y>
    </cdr:from>
    <cdr:to>
      <cdr:x>0.4905</cdr:x>
      <cdr:y>0.423</cdr:y>
    </cdr:to>
    <cdr:sp>
      <cdr:nvSpPr>
        <cdr:cNvPr id="36" name="TextBox 10"/>
        <cdr:cNvSpPr txBox="1">
          <a:spLocks noChangeArrowheads="1"/>
        </cdr:cNvSpPr>
      </cdr:nvSpPr>
      <cdr:spPr>
        <a:xfrm>
          <a:off x="2867025" y="2219325"/>
          <a:ext cx="1419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Johnson</a:t>
          </a:r>
        </a:p>
      </cdr:txBody>
    </cdr:sp>
  </cdr:relSizeAnchor>
  <cdr:relSizeAnchor xmlns:cdr="http://schemas.openxmlformats.org/drawingml/2006/chartDrawing">
    <cdr:from>
      <cdr:x>0.40225</cdr:x>
      <cdr:y>0.294</cdr:y>
    </cdr:from>
    <cdr:to>
      <cdr:x>0.56025</cdr:x>
      <cdr:y>0.36225</cdr:y>
    </cdr:to>
    <cdr:sp>
      <cdr:nvSpPr>
        <cdr:cNvPr id="37" name="TextBox 11"/>
        <cdr:cNvSpPr txBox="1">
          <a:spLocks noChangeArrowheads="1"/>
        </cdr:cNvSpPr>
      </cdr:nvSpPr>
      <cdr:spPr>
        <a:xfrm>
          <a:off x="3514725" y="1866900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Nixon</a:t>
          </a:r>
        </a:p>
      </cdr:txBody>
    </cdr:sp>
  </cdr:relSizeAnchor>
  <cdr:relSizeAnchor xmlns:cdr="http://schemas.openxmlformats.org/drawingml/2006/chartDrawing">
    <cdr:from>
      <cdr:x>0.453</cdr:x>
      <cdr:y>0.33675</cdr:y>
    </cdr:from>
    <cdr:to>
      <cdr:x>0.6135</cdr:x>
      <cdr:y>0.4345</cdr:y>
    </cdr:to>
    <cdr:sp>
      <cdr:nvSpPr>
        <cdr:cNvPr id="38" name="TextBox 12"/>
        <cdr:cNvSpPr txBox="1">
          <a:spLocks noChangeArrowheads="1"/>
        </cdr:cNvSpPr>
      </cdr:nvSpPr>
      <cdr:spPr>
        <a:xfrm>
          <a:off x="3962400" y="2143125"/>
          <a:ext cx="1400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Ford</a:t>
          </a:r>
        </a:p>
      </cdr:txBody>
    </cdr:sp>
  </cdr:relSizeAnchor>
  <cdr:relSizeAnchor xmlns:cdr="http://schemas.openxmlformats.org/drawingml/2006/chartDrawing">
    <cdr:from>
      <cdr:x>0.90875</cdr:x>
      <cdr:y>0.0975</cdr:y>
    </cdr:from>
    <cdr:to>
      <cdr:x>0.9895</cdr:x>
      <cdr:y>0.19825</cdr:y>
    </cdr:to>
    <cdr:sp>
      <cdr:nvSpPr>
        <cdr:cNvPr id="39" name="TextBox 13"/>
        <cdr:cNvSpPr txBox="1">
          <a:spLocks noChangeArrowheads="1"/>
        </cdr:cNvSpPr>
      </cdr:nvSpPr>
      <cdr:spPr>
        <a:xfrm>
          <a:off x="7953375" y="619125"/>
          <a:ext cx="704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0.212</cdr:x>
      <cdr:y>0.489</cdr:y>
    </cdr:from>
    <cdr:to>
      <cdr:x>0.212</cdr:x>
      <cdr:y>0.735</cdr:y>
    </cdr:to>
    <cdr:sp>
      <cdr:nvSpPr>
        <cdr:cNvPr id="40" name="Straight Connector 115"/>
        <cdr:cNvSpPr>
          <a:spLocks/>
        </cdr:cNvSpPr>
      </cdr:nvSpPr>
      <cdr:spPr>
        <a:xfrm flipH="1" flipV="1">
          <a:off x="1847850" y="3114675"/>
          <a:ext cx="0" cy="15716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0.54475</cdr:y>
    </cdr:from>
    <cdr:to>
      <cdr:x>0.11425</cdr:x>
      <cdr:y>0.7445</cdr:y>
    </cdr:to>
    <cdr:sp>
      <cdr:nvSpPr>
        <cdr:cNvPr id="41" name="Straight Connector 116"/>
        <cdr:cNvSpPr>
          <a:spLocks/>
        </cdr:cNvSpPr>
      </cdr:nvSpPr>
      <cdr:spPr>
        <a:xfrm flipH="1" flipV="1">
          <a:off x="990600" y="3467100"/>
          <a:ext cx="9525" cy="12763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0.53025</cdr:y>
    </cdr:from>
    <cdr:to>
      <cdr:x>0.31575</cdr:x>
      <cdr:y>0.74125</cdr:y>
    </cdr:to>
    <cdr:sp>
      <cdr:nvSpPr>
        <cdr:cNvPr id="42" name="Straight Connector 117"/>
        <cdr:cNvSpPr>
          <a:spLocks/>
        </cdr:cNvSpPr>
      </cdr:nvSpPr>
      <cdr:spPr>
        <a:xfrm flipH="1" flipV="1">
          <a:off x="2752725" y="3381375"/>
          <a:ext cx="9525" cy="13430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0.35925</cdr:y>
    </cdr:from>
    <cdr:to>
      <cdr:x>0.4145</cdr:x>
      <cdr:y>0.73575</cdr:y>
    </cdr:to>
    <cdr:sp>
      <cdr:nvSpPr>
        <cdr:cNvPr id="43" name="Straight Connector 118"/>
        <cdr:cNvSpPr>
          <a:spLocks/>
        </cdr:cNvSpPr>
      </cdr:nvSpPr>
      <cdr:spPr>
        <a:xfrm flipH="1" flipV="1">
          <a:off x="3619500" y="2286000"/>
          <a:ext cx="0" cy="24003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0.41125</cdr:y>
    </cdr:from>
    <cdr:to>
      <cdr:x>0.34125</cdr:x>
      <cdr:y>0.7425</cdr:y>
    </cdr:to>
    <cdr:sp>
      <cdr:nvSpPr>
        <cdr:cNvPr id="44" name="Straight Connector 119"/>
        <cdr:cNvSpPr>
          <a:spLocks/>
        </cdr:cNvSpPr>
      </cdr:nvSpPr>
      <cdr:spPr>
        <a:xfrm flipH="1" flipV="1">
          <a:off x="2981325" y="2619375"/>
          <a:ext cx="0" cy="21145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0.40125</cdr:y>
    </cdr:from>
    <cdr:to>
      <cdr:x>0.467</cdr:x>
      <cdr:y>0.7345</cdr:y>
    </cdr:to>
    <cdr:sp>
      <cdr:nvSpPr>
        <cdr:cNvPr id="45" name="Straight Connector 120"/>
        <cdr:cNvSpPr>
          <a:spLocks/>
        </cdr:cNvSpPr>
      </cdr:nvSpPr>
      <cdr:spPr>
        <a:xfrm flipH="1" flipV="1">
          <a:off x="4086225" y="2552700"/>
          <a:ext cx="0" cy="21240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0.32225</cdr:y>
    </cdr:from>
    <cdr:to>
      <cdr:x>0.5175</cdr:x>
      <cdr:y>0.7325</cdr:y>
    </cdr:to>
    <cdr:sp>
      <cdr:nvSpPr>
        <cdr:cNvPr id="46" name="Straight Connector 121"/>
        <cdr:cNvSpPr>
          <a:spLocks/>
        </cdr:cNvSpPr>
      </cdr:nvSpPr>
      <cdr:spPr>
        <a:xfrm flipH="1" flipV="1">
          <a:off x="4524375" y="2047875"/>
          <a:ext cx="0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0.569</cdr:x>
      <cdr:y>0.363</cdr:y>
    </cdr:from>
    <cdr:to>
      <cdr:x>0.569</cdr:x>
      <cdr:y>0.7345</cdr:y>
    </cdr:to>
    <cdr:sp>
      <cdr:nvSpPr>
        <cdr:cNvPr id="47" name="Straight Connector 122"/>
        <cdr:cNvSpPr>
          <a:spLocks/>
        </cdr:cNvSpPr>
      </cdr:nvSpPr>
      <cdr:spPr>
        <a:xfrm flipH="1" flipV="1">
          <a:off x="4972050" y="2314575"/>
          <a:ext cx="0" cy="23717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0.67025</cdr:x>
      <cdr:y>0.25575</cdr:y>
    </cdr:from>
    <cdr:to>
      <cdr:x>0.67025</cdr:x>
      <cdr:y>0.73325</cdr:y>
    </cdr:to>
    <cdr:sp>
      <cdr:nvSpPr>
        <cdr:cNvPr id="48" name="Straight Connector 123"/>
        <cdr:cNvSpPr>
          <a:spLocks/>
        </cdr:cNvSpPr>
      </cdr:nvSpPr>
      <cdr:spPr>
        <a:xfrm flipV="1">
          <a:off x="5857875" y="1628775"/>
          <a:ext cx="0" cy="30480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0.72275</cdr:x>
      <cdr:y>0.32025</cdr:y>
    </cdr:from>
    <cdr:to>
      <cdr:x>0.72275</cdr:x>
      <cdr:y>0.7425</cdr:y>
    </cdr:to>
    <cdr:sp>
      <cdr:nvSpPr>
        <cdr:cNvPr id="49" name="Straight Connector 124"/>
        <cdr:cNvSpPr>
          <a:spLocks/>
        </cdr:cNvSpPr>
      </cdr:nvSpPr>
      <cdr:spPr>
        <a:xfrm flipH="1" flipV="1">
          <a:off x="6324600" y="2038350"/>
          <a:ext cx="0" cy="26955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0.229</cdr:y>
    </cdr:from>
    <cdr:to>
      <cdr:x>0.8205</cdr:x>
      <cdr:y>0.73625</cdr:y>
    </cdr:to>
    <cdr:sp>
      <cdr:nvSpPr>
        <cdr:cNvPr id="50" name="Straight Connector 125"/>
        <cdr:cNvSpPr>
          <a:spLocks/>
        </cdr:cNvSpPr>
      </cdr:nvSpPr>
      <cdr:spPr>
        <a:xfrm flipV="1">
          <a:off x="7181850" y="1457325"/>
          <a:ext cx="0" cy="32385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0.16625</cdr:y>
    </cdr:from>
    <cdr:to>
      <cdr:x>0.9235</cdr:x>
      <cdr:y>0.73125</cdr:y>
    </cdr:to>
    <cdr:sp>
      <cdr:nvSpPr>
        <cdr:cNvPr id="51" name="Straight Connector 126"/>
        <cdr:cNvSpPr>
          <a:spLocks/>
        </cdr:cNvSpPr>
      </cdr:nvSpPr>
      <cdr:spPr>
        <a:xfrm flipV="1">
          <a:off x="8077200" y="1057275"/>
          <a:ext cx="0" cy="36099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0.8065</cdr:x>
      <cdr:y>0.19575</cdr:y>
    </cdr:from>
    <cdr:to>
      <cdr:x>0.98775</cdr:x>
      <cdr:y>0.2715</cdr:y>
    </cdr:to>
    <cdr:sp>
      <cdr:nvSpPr>
        <cdr:cNvPr id="52" name="TextBox 1"/>
        <cdr:cNvSpPr txBox="1">
          <a:spLocks noChangeArrowheads="1"/>
        </cdr:cNvSpPr>
      </cdr:nvSpPr>
      <cdr:spPr>
        <a:xfrm>
          <a:off x="7058025" y="1247775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0.67125</cdr:x>
      <cdr:y>0.73</cdr:y>
    </cdr:from>
    <cdr:to>
      <cdr:x>0.68175</cdr:x>
      <cdr:y>0.7445</cdr:y>
    </cdr:to>
    <cdr:sp>
      <cdr:nvSpPr>
        <cdr:cNvPr id="53" name="Isosceles Triangle 139"/>
        <cdr:cNvSpPr>
          <a:spLocks/>
        </cdr:cNvSpPr>
      </cdr:nvSpPr>
      <cdr:spPr>
        <a:xfrm>
          <a:off x="586740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0.7295</cdr:y>
    </cdr:from>
    <cdr:to>
      <cdr:x>0.72</cdr:x>
      <cdr:y>0.744</cdr:y>
    </cdr:to>
    <cdr:sp>
      <cdr:nvSpPr>
        <cdr:cNvPr id="54" name="Isosceles Triangle 140"/>
        <cdr:cNvSpPr>
          <a:spLocks/>
        </cdr:cNvSpPr>
      </cdr:nvSpPr>
      <cdr:spPr>
        <a:xfrm>
          <a:off x="621030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0.73</cdr:y>
    </cdr:from>
    <cdr:to>
      <cdr:x>0.8205</cdr:x>
      <cdr:y>0.7445</cdr:y>
    </cdr:to>
    <cdr:sp>
      <cdr:nvSpPr>
        <cdr:cNvPr id="55" name="Isosceles Triangle 141"/>
        <cdr:cNvSpPr>
          <a:spLocks/>
        </cdr:cNvSpPr>
      </cdr:nvSpPr>
      <cdr:spPr>
        <a:xfrm>
          <a:off x="708660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0.6425</cdr:y>
    </cdr:from>
    <cdr:to>
      <cdr:x>0.30625</cdr:x>
      <cdr:y>0.6525</cdr:y>
    </cdr:to>
    <cdr:sp>
      <cdr:nvSpPr>
        <cdr:cNvPr id="56" name="Isosceles Triangle 77"/>
        <cdr:cNvSpPr>
          <a:spLocks/>
        </cdr:cNvSpPr>
      </cdr:nvSpPr>
      <cdr:spPr>
        <a:xfrm rot="10800000">
          <a:off x="2619375" y="40957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0.3245</cdr:x>
      <cdr:y>0.633</cdr:y>
    </cdr:from>
    <cdr:to>
      <cdr:x>0.3315</cdr:x>
      <cdr:y>0.643</cdr:y>
    </cdr:to>
    <cdr:sp>
      <cdr:nvSpPr>
        <cdr:cNvPr id="57" name="Isosceles Triangle 78"/>
        <cdr:cNvSpPr>
          <a:spLocks/>
        </cdr:cNvSpPr>
      </cdr:nvSpPr>
      <cdr:spPr>
        <a:xfrm rot="10800000">
          <a:off x="2838450" y="40386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0.4005</cdr:x>
      <cdr:y>0.5905</cdr:y>
    </cdr:from>
    <cdr:to>
      <cdr:x>0.4075</cdr:x>
      <cdr:y>0.6005</cdr:y>
    </cdr:to>
    <cdr:sp>
      <cdr:nvSpPr>
        <cdr:cNvPr id="58" name="Isosceles Triangle 79"/>
        <cdr:cNvSpPr>
          <a:spLocks/>
        </cdr:cNvSpPr>
      </cdr:nvSpPr>
      <cdr:spPr>
        <a:xfrm rot="10800000">
          <a:off x="3505200" y="37623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0.584</cdr:y>
    </cdr:from>
    <cdr:to>
      <cdr:x>0.459</cdr:x>
      <cdr:y>0.59425</cdr:y>
    </cdr:to>
    <cdr:sp>
      <cdr:nvSpPr>
        <cdr:cNvPr id="59" name="Isosceles Triangle 80"/>
        <cdr:cNvSpPr>
          <a:spLocks/>
        </cdr:cNvSpPr>
      </cdr:nvSpPr>
      <cdr:spPr>
        <a:xfrm rot="10800000">
          <a:off x="3952875" y="37242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0.50175</cdr:x>
      <cdr:y>0.55525</cdr:y>
    </cdr:from>
    <cdr:to>
      <cdr:x>0.50975</cdr:x>
      <cdr:y>0.56525</cdr:y>
    </cdr:to>
    <cdr:sp>
      <cdr:nvSpPr>
        <cdr:cNvPr id="60" name="Isosceles Triangle 81"/>
        <cdr:cNvSpPr>
          <a:spLocks/>
        </cdr:cNvSpPr>
      </cdr:nvSpPr>
      <cdr:spPr>
        <a:xfrm rot="10800000">
          <a:off x="4391025" y="35433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0.5525</cdr:x>
      <cdr:y>0.52325</cdr:y>
    </cdr:from>
    <cdr:to>
      <cdr:x>0.56025</cdr:x>
      <cdr:y>0.53325</cdr:y>
    </cdr:to>
    <cdr:sp>
      <cdr:nvSpPr>
        <cdr:cNvPr id="61" name="Isosceles Triangle 82"/>
        <cdr:cNvSpPr>
          <a:spLocks/>
        </cdr:cNvSpPr>
      </cdr:nvSpPr>
      <cdr:spPr>
        <a:xfrm rot="10800000">
          <a:off x="4829175" y="33337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0.4745</cdr:y>
    </cdr:from>
    <cdr:to>
      <cdr:x>0.66075</cdr:x>
      <cdr:y>0.48525</cdr:y>
    </cdr:to>
    <cdr:sp>
      <cdr:nvSpPr>
        <cdr:cNvPr id="62" name="Isosceles Triangle 83"/>
        <cdr:cNvSpPr>
          <a:spLocks/>
        </cdr:cNvSpPr>
      </cdr:nvSpPr>
      <cdr:spPr>
        <a:xfrm rot="10800000">
          <a:off x="5715000" y="30194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0.70425</cdr:x>
      <cdr:y>0.455</cdr:y>
    </cdr:from>
    <cdr:to>
      <cdr:x>0.71125</cdr:x>
      <cdr:y>0.465</cdr:y>
    </cdr:to>
    <cdr:sp>
      <cdr:nvSpPr>
        <cdr:cNvPr id="63" name="Isosceles Triangle 84"/>
        <cdr:cNvSpPr>
          <a:spLocks/>
        </cdr:cNvSpPr>
      </cdr:nvSpPr>
      <cdr:spPr>
        <a:xfrm rot="10800000">
          <a:off x="6162675" y="28956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0.8055</cdr:x>
      <cdr:y>0.41925</cdr:y>
    </cdr:from>
    <cdr:to>
      <cdr:x>0.8135</cdr:x>
      <cdr:y>0.42925</cdr:y>
    </cdr:to>
    <cdr:sp>
      <cdr:nvSpPr>
        <cdr:cNvPr id="64" name="Isosceles Triangle 85"/>
        <cdr:cNvSpPr>
          <a:spLocks/>
        </cdr:cNvSpPr>
      </cdr:nvSpPr>
      <cdr:spPr>
        <a:xfrm rot="10800000">
          <a:off x="7048500" y="26670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0.907</cdr:x>
      <cdr:y>0.2465</cdr:y>
    </cdr:from>
    <cdr:to>
      <cdr:x>0.91375</cdr:x>
      <cdr:y>0.2565</cdr:y>
    </cdr:to>
    <cdr:sp>
      <cdr:nvSpPr>
        <cdr:cNvPr id="65" name="Isosceles Triangle 86"/>
        <cdr:cNvSpPr>
          <a:spLocks/>
        </cdr:cNvSpPr>
      </cdr:nvSpPr>
      <cdr:spPr>
        <a:xfrm rot="10800000">
          <a:off x="7934325" y="15716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0.46875</cdr:y>
    </cdr:from>
    <cdr:to>
      <cdr:x>0.101</cdr:x>
      <cdr:y>0.73875</cdr:y>
    </cdr:to>
    <cdr:sp>
      <cdr:nvSpPr>
        <cdr:cNvPr id="66" name="Straight Connector 4"/>
        <cdr:cNvSpPr>
          <a:spLocks/>
        </cdr:cNvSpPr>
      </cdr:nvSpPr>
      <cdr:spPr>
        <a:xfrm>
          <a:off x="876300" y="2990850"/>
          <a:ext cx="0" cy="17240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0.7295</cdr:y>
    </cdr:from>
    <cdr:to>
      <cdr:x>0.21275</cdr:x>
      <cdr:y>0.744</cdr:y>
    </cdr:to>
    <cdr:sp>
      <cdr:nvSpPr>
        <cdr:cNvPr id="67" name="Isosceles Triangle 54"/>
        <cdr:cNvSpPr>
          <a:spLocks/>
        </cdr:cNvSpPr>
      </cdr:nvSpPr>
      <cdr:spPr>
        <a:xfrm>
          <a:off x="1771650" y="464820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defaultGridColor="0" zoomScale="87" zoomScaleNormal="87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8" sqref="C48"/>
    </sheetView>
  </sheetViews>
  <sheetFormatPr defaultColWidth="9.140625" defaultRowHeight="15"/>
  <cols>
    <col min="1" max="1" width="15.7109375" style="27" customWidth="1"/>
    <col min="2" max="16" width="11.7109375" style="0" customWidth="1"/>
  </cols>
  <sheetData>
    <row r="1" spans="1:11" s="27" customFormat="1" ht="15">
      <c r="A1" s="90" t="s">
        <v>140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27" customFormat="1" ht="14.25">
      <c r="A2" s="91" t="s">
        <v>141</v>
      </c>
      <c r="B2" s="91"/>
      <c r="C2" s="91"/>
      <c r="D2" s="91"/>
      <c r="E2" s="91"/>
      <c r="F2" s="91"/>
      <c r="G2" s="91"/>
      <c r="H2" s="91"/>
      <c r="I2" s="91"/>
      <c r="J2" s="91"/>
    </row>
    <row r="3" spans="1:16" s="27" customFormat="1" ht="15">
      <c r="A3" s="92" t="s">
        <v>0</v>
      </c>
      <c r="B3" s="95" t="s">
        <v>142</v>
      </c>
      <c r="C3" s="95" t="s">
        <v>143</v>
      </c>
      <c r="D3" s="98" t="s">
        <v>144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27" customFormat="1" ht="39" customHeight="1">
      <c r="A4" s="93"/>
      <c r="B4" s="96"/>
      <c r="C4" s="96"/>
      <c r="D4" s="100" t="s">
        <v>145</v>
      </c>
      <c r="E4" s="95" t="s">
        <v>146</v>
      </c>
      <c r="F4" s="95" t="s">
        <v>147</v>
      </c>
      <c r="G4" s="98" t="s">
        <v>148</v>
      </c>
      <c r="H4" s="99"/>
      <c r="I4" s="102"/>
      <c r="J4" s="95" t="s">
        <v>149</v>
      </c>
      <c r="K4" s="95" t="s">
        <v>150</v>
      </c>
      <c r="L4" s="95" t="s">
        <v>151</v>
      </c>
      <c r="M4" s="95" t="s">
        <v>152</v>
      </c>
      <c r="N4" s="98" t="s">
        <v>153</v>
      </c>
      <c r="O4" s="99"/>
      <c r="P4" s="99"/>
    </row>
    <row r="5" spans="1:16" s="27" customFormat="1" ht="30">
      <c r="A5" s="94"/>
      <c r="B5" s="97"/>
      <c r="C5" s="97"/>
      <c r="D5" s="101"/>
      <c r="E5" s="97"/>
      <c r="F5" s="97"/>
      <c r="G5" s="70" t="s">
        <v>145</v>
      </c>
      <c r="H5" s="70" t="s">
        <v>154</v>
      </c>
      <c r="I5" s="70" t="s">
        <v>155</v>
      </c>
      <c r="J5" s="97"/>
      <c r="K5" s="97"/>
      <c r="L5" s="97"/>
      <c r="M5" s="97"/>
      <c r="N5" s="70" t="s">
        <v>145</v>
      </c>
      <c r="O5" s="70" t="s">
        <v>156</v>
      </c>
      <c r="P5" s="70" t="s">
        <v>157</v>
      </c>
    </row>
    <row r="6" spans="1:16" s="27" customFormat="1" ht="14.25">
      <c r="A6" s="28" t="s">
        <v>4</v>
      </c>
      <c r="B6" s="29">
        <v>96.8</v>
      </c>
      <c r="C6" s="74">
        <v>0.0871</v>
      </c>
      <c r="D6" s="74">
        <v>0.0804</v>
      </c>
      <c r="E6" s="74">
        <v>0.068</v>
      </c>
      <c r="F6" s="74">
        <v>0.0837</v>
      </c>
      <c r="G6" s="74">
        <v>0.084</v>
      </c>
      <c r="H6" s="74">
        <v>0.084</v>
      </c>
      <c r="I6" s="74">
        <v>0.084</v>
      </c>
      <c r="J6" s="74">
        <v>0.0593</v>
      </c>
      <c r="K6" s="74">
        <v>0.0871</v>
      </c>
      <c r="L6" s="74">
        <v>0.0614</v>
      </c>
      <c r="M6" s="74">
        <v>0.085</v>
      </c>
      <c r="N6" s="74">
        <v>0.1853</v>
      </c>
      <c r="O6" s="74">
        <v>0.159</v>
      </c>
      <c r="P6" s="74">
        <v>0.1992</v>
      </c>
    </row>
    <row r="7" spans="1:16" s="27" customFormat="1" ht="14.25">
      <c r="A7" s="28" t="s">
        <v>5</v>
      </c>
      <c r="B7" s="29">
        <v>114.1</v>
      </c>
      <c r="C7" s="74">
        <v>0.0903</v>
      </c>
      <c r="D7" s="74">
        <v>0.0836</v>
      </c>
      <c r="E7" s="74">
        <v>0.0833</v>
      </c>
      <c r="F7" s="74">
        <v>0.0839</v>
      </c>
      <c r="G7" s="74">
        <v>0.0869</v>
      </c>
      <c r="H7" s="74">
        <v>0.0869</v>
      </c>
      <c r="I7" s="74">
        <v>0.0869</v>
      </c>
      <c r="J7" s="74">
        <v>0.0533</v>
      </c>
      <c r="K7" s="74">
        <v>0.0903</v>
      </c>
      <c r="L7" s="74">
        <v>0.0601</v>
      </c>
      <c r="M7" s="74">
        <v>0.0828</v>
      </c>
      <c r="N7" s="74">
        <v>0.1791</v>
      </c>
      <c r="O7" s="74">
        <v>0.169</v>
      </c>
      <c r="P7" s="74">
        <v>0.2095</v>
      </c>
    </row>
    <row r="8" spans="1:16" s="27" customFormat="1" ht="14.25">
      <c r="A8" s="28" t="s">
        <v>6</v>
      </c>
      <c r="B8" s="29">
        <v>144.3</v>
      </c>
      <c r="C8" s="74">
        <v>0.097</v>
      </c>
      <c r="D8" s="74">
        <v>0.0936</v>
      </c>
      <c r="E8" s="74">
        <v>0.1026</v>
      </c>
      <c r="F8" s="74">
        <v>0.0756</v>
      </c>
      <c r="G8" s="74">
        <v>0.0951</v>
      </c>
      <c r="H8" s="74">
        <v>0.0951</v>
      </c>
      <c r="I8" s="74">
        <v>0.0951</v>
      </c>
      <c r="J8" s="74">
        <v>0.052</v>
      </c>
      <c r="K8" s="74">
        <v>0.097</v>
      </c>
      <c r="L8" s="74">
        <v>0.0598</v>
      </c>
      <c r="M8" s="74">
        <v>0.0696</v>
      </c>
      <c r="N8" s="74">
        <v>0.1762</v>
      </c>
      <c r="O8" s="74">
        <v>0.1736</v>
      </c>
      <c r="P8" s="74">
        <v>0.2245</v>
      </c>
    </row>
    <row r="9" spans="1:16" s="27" customFormat="1" ht="14.25">
      <c r="A9" s="28" t="s">
        <v>7</v>
      </c>
      <c r="B9" s="29">
        <v>180.3</v>
      </c>
      <c r="C9" s="74">
        <v>0.1037</v>
      </c>
      <c r="D9" s="74">
        <v>0.1026</v>
      </c>
      <c r="E9" s="74">
        <v>0.1118</v>
      </c>
      <c r="F9" s="74">
        <v>0.0701</v>
      </c>
      <c r="G9" s="74">
        <v>0.1053</v>
      </c>
      <c r="H9" s="74">
        <v>0.1053</v>
      </c>
      <c r="I9" s="74">
        <v>0.1053</v>
      </c>
      <c r="J9" s="74">
        <v>0.0555</v>
      </c>
      <c r="K9" s="74">
        <v>0.1037</v>
      </c>
      <c r="L9" s="74">
        <v>0.0595</v>
      </c>
      <c r="M9" s="74">
        <v>0.0625</v>
      </c>
      <c r="N9" s="74">
        <v>0.1701</v>
      </c>
      <c r="O9" s="74">
        <v>0.1696</v>
      </c>
      <c r="P9" s="74">
        <v>0.222</v>
      </c>
    </row>
    <row r="10" spans="1:16" s="27" customFormat="1" ht="14.25">
      <c r="A10" s="28" t="s">
        <v>8</v>
      </c>
      <c r="B10" s="29">
        <v>209.2</v>
      </c>
      <c r="C10" s="74">
        <v>0.1078</v>
      </c>
      <c r="D10" s="74">
        <v>0.0949</v>
      </c>
      <c r="E10" s="74">
        <v>0.1001</v>
      </c>
      <c r="F10" s="74">
        <v>0.0708</v>
      </c>
      <c r="G10" s="74">
        <v>0.1131</v>
      </c>
      <c r="H10" s="74">
        <v>0.1131</v>
      </c>
      <c r="I10" s="74">
        <v>0.1131</v>
      </c>
      <c r="J10" s="74">
        <v>0.0566</v>
      </c>
      <c r="K10" s="74">
        <v>0.1078</v>
      </c>
      <c r="L10" s="74">
        <v>0.0595</v>
      </c>
      <c r="M10" s="74">
        <v>0.0606</v>
      </c>
      <c r="N10" s="74">
        <v>0.1643</v>
      </c>
      <c r="O10" s="74">
        <v>0.1641</v>
      </c>
      <c r="P10" s="74">
        <v>0.2227</v>
      </c>
    </row>
    <row r="11" spans="1:16" s="27" customFormat="1" ht="14.25">
      <c r="A11" s="28" t="s">
        <v>9</v>
      </c>
      <c r="B11" s="29">
        <v>221.4</v>
      </c>
      <c r="C11" s="74">
        <v>0.1105</v>
      </c>
      <c r="D11" s="74">
        <v>0.0905</v>
      </c>
      <c r="E11" s="74">
        <v>0.0914</v>
      </c>
      <c r="F11" s="74">
        <v>0.0834</v>
      </c>
      <c r="G11" s="74">
        <v>0.119</v>
      </c>
      <c r="H11" s="74">
        <v>0.1191</v>
      </c>
      <c r="I11" s="74">
        <v>0.1186</v>
      </c>
      <c r="J11" s="74">
        <v>0.0567</v>
      </c>
      <c r="K11" s="74">
        <v>0.1105</v>
      </c>
      <c r="L11" s="74">
        <v>0.0614</v>
      </c>
      <c r="M11" s="74">
        <v>0.0631</v>
      </c>
      <c r="N11" s="74">
        <v>0.1528</v>
      </c>
      <c r="O11" s="74">
        <v>0.1526</v>
      </c>
      <c r="P11" s="74">
        <v>0.2228</v>
      </c>
    </row>
    <row r="12" spans="1:16" s="27" customFormat="1" ht="14.25">
      <c r="A12" s="28" t="s">
        <v>10</v>
      </c>
      <c r="B12" s="29">
        <v>222.6</v>
      </c>
      <c r="C12" s="74">
        <v>0.1183</v>
      </c>
      <c r="D12" s="74">
        <v>0.0906</v>
      </c>
      <c r="E12" s="74">
        <v>0.0866</v>
      </c>
      <c r="F12" s="74">
        <v>0.1073</v>
      </c>
      <c r="G12" s="74">
        <v>0.1253</v>
      </c>
      <c r="H12" s="74">
        <v>0.1254</v>
      </c>
      <c r="I12" s="74">
        <v>0.1251</v>
      </c>
      <c r="J12" s="74">
        <v>0.0614</v>
      </c>
      <c r="K12" s="74">
        <v>0.1183</v>
      </c>
      <c r="L12" s="74">
        <v>0.0685</v>
      </c>
      <c r="M12" s="74">
        <v>0.0738</v>
      </c>
      <c r="N12" s="74">
        <v>0.1571</v>
      </c>
      <c r="O12" s="74">
        <v>0.1562</v>
      </c>
      <c r="P12" s="74">
        <v>0.2134</v>
      </c>
    </row>
    <row r="13" spans="1:16" s="27" customFormat="1" ht="14.25">
      <c r="A13" s="28" t="s">
        <v>11</v>
      </c>
      <c r="B13" s="29">
        <v>233.2</v>
      </c>
      <c r="C13" s="74">
        <v>0.1305</v>
      </c>
      <c r="D13" s="74">
        <v>0.1</v>
      </c>
      <c r="E13" s="74">
        <v>0.0908</v>
      </c>
      <c r="F13" s="74">
        <v>0.1063</v>
      </c>
      <c r="G13" s="74">
        <v>0.1348</v>
      </c>
      <c r="H13" s="74">
        <v>0.1348</v>
      </c>
      <c r="I13" s="74">
        <v>0.1347</v>
      </c>
      <c r="J13" s="74">
        <v>0.0858</v>
      </c>
      <c r="K13" s="74">
        <v>0.1305</v>
      </c>
      <c r="L13" s="74">
        <v>0.0761</v>
      </c>
      <c r="M13" s="74">
        <v>0.0794</v>
      </c>
      <c r="N13" s="74">
        <v>0.18</v>
      </c>
      <c r="O13" s="74">
        <v>0.1759</v>
      </c>
      <c r="P13" s="74">
        <v>0.2076</v>
      </c>
    </row>
    <row r="14" spans="1:16" s="27" customFormat="1" ht="14.25">
      <c r="A14" s="28" t="s">
        <v>12</v>
      </c>
      <c r="B14" s="29">
        <v>256.6</v>
      </c>
      <c r="C14" s="74">
        <v>0.1429</v>
      </c>
      <c r="D14" s="74">
        <v>0.1058</v>
      </c>
      <c r="E14" s="74">
        <v>0.0837</v>
      </c>
      <c r="F14" s="74">
        <v>0.1198</v>
      </c>
      <c r="G14" s="74">
        <v>0.1471</v>
      </c>
      <c r="H14" s="74">
        <v>0.1471</v>
      </c>
      <c r="I14" s="74">
        <v>0.147</v>
      </c>
      <c r="J14" s="74">
        <v>0.086</v>
      </c>
      <c r="K14" s="74">
        <v>0.1429</v>
      </c>
      <c r="L14" s="74">
        <v>0.084</v>
      </c>
      <c r="M14" s="74">
        <v>0.0893</v>
      </c>
      <c r="N14" s="74">
        <v>0.2034</v>
      </c>
      <c r="O14" s="74">
        <v>0.1962</v>
      </c>
      <c r="P14" s="74">
        <v>0.2331</v>
      </c>
    </row>
    <row r="15" spans="1:16" s="27" customFormat="1" ht="14.25">
      <c r="A15" s="28" t="s">
        <v>13</v>
      </c>
      <c r="B15" s="29">
        <v>271.3</v>
      </c>
      <c r="C15" s="74">
        <v>0.1477</v>
      </c>
      <c r="D15" s="74">
        <v>0.1024</v>
      </c>
      <c r="E15" s="74">
        <v>0.0838</v>
      </c>
      <c r="F15" s="74">
        <v>0.1155</v>
      </c>
      <c r="G15" s="74">
        <v>0.1512</v>
      </c>
      <c r="H15" s="74">
        <v>0.1512</v>
      </c>
      <c r="I15" s="74">
        <v>0.151</v>
      </c>
      <c r="J15" s="74">
        <v>0.0922</v>
      </c>
      <c r="K15" s="74">
        <v>0.1477</v>
      </c>
      <c r="L15" s="74">
        <v>0.082</v>
      </c>
      <c r="M15" s="74">
        <v>0.0874</v>
      </c>
      <c r="N15" s="74">
        <v>0.2169</v>
      </c>
      <c r="O15" s="74">
        <v>0.2067</v>
      </c>
      <c r="P15" s="74">
        <v>0.244</v>
      </c>
    </row>
    <row r="16" spans="1:16" s="27" customFormat="1" ht="14.25">
      <c r="A16" s="28" t="s">
        <v>14</v>
      </c>
      <c r="B16" s="29">
        <v>273.1</v>
      </c>
      <c r="C16" s="74">
        <v>0.1454</v>
      </c>
      <c r="D16" s="74">
        <v>0.1065</v>
      </c>
      <c r="E16" s="74">
        <v>0.0833</v>
      </c>
      <c r="F16" s="74">
        <v>0.1227</v>
      </c>
      <c r="G16" s="74">
        <v>0.1493</v>
      </c>
      <c r="H16" s="74">
        <v>0.1494</v>
      </c>
      <c r="I16" s="74">
        <v>0.1487</v>
      </c>
      <c r="J16" s="74">
        <v>0.0863</v>
      </c>
      <c r="K16" s="74">
        <v>0.1454</v>
      </c>
      <c r="L16" s="74">
        <v>0.0863</v>
      </c>
      <c r="M16" s="74">
        <v>0.0933</v>
      </c>
      <c r="N16" s="74">
        <v>0.2131</v>
      </c>
      <c r="O16" s="74">
        <v>0.2058</v>
      </c>
      <c r="P16" s="74">
        <v>0.2255</v>
      </c>
    </row>
    <row r="17" spans="1:16" s="27" customFormat="1" ht="14.25">
      <c r="A17" s="28" t="s">
        <v>15</v>
      </c>
      <c r="B17" s="29">
        <v>320.2</v>
      </c>
      <c r="C17" s="74">
        <v>0.1533</v>
      </c>
      <c r="D17" s="74">
        <v>0.1047</v>
      </c>
      <c r="E17" s="74">
        <v>0.0881</v>
      </c>
      <c r="F17" s="74">
        <v>0.1314</v>
      </c>
      <c r="G17" s="74">
        <v>0.1578</v>
      </c>
      <c r="H17" s="74">
        <v>0.1579</v>
      </c>
      <c r="I17" s="74">
        <v>0.157</v>
      </c>
      <c r="J17" s="74">
        <v>0.0999</v>
      </c>
      <c r="K17" s="74">
        <v>0.1533</v>
      </c>
      <c r="L17" s="74">
        <v>0.0832</v>
      </c>
      <c r="M17" s="74">
        <v>0.0932</v>
      </c>
      <c r="N17" s="74">
        <v>0.2252</v>
      </c>
      <c r="O17" s="74">
        <v>0.2224</v>
      </c>
      <c r="P17" s="74">
        <v>0.2371</v>
      </c>
    </row>
    <row r="18" spans="1:16" s="27" customFormat="1" ht="14.25">
      <c r="A18" s="28" t="s">
        <v>16</v>
      </c>
      <c r="B18" s="29">
        <v>348.7</v>
      </c>
      <c r="C18" s="74">
        <v>0.1595</v>
      </c>
      <c r="D18" s="74">
        <v>0.1042</v>
      </c>
      <c r="E18" s="74">
        <v>0.0926</v>
      </c>
      <c r="F18" s="74">
        <v>0.1421</v>
      </c>
      <c r="G18" s="74">
        <v>0.1639</v>
      </c>
      <c r="H18" s="74">
        <v>0.164</v>
      </c>
      <c r="I18" s="74">
        <v>0.1633</v>
      </c>
      <c r="J18" s="74">
        <v>0.101</v>
      </c>
      <c r="K18" s="74">
        <v>0.1595</v>
      </c>
      <c r="L18" s="74">
        <v>0.087</v>
      </c>
      <c r="M18" s="74">
        <v>0.0988</v>
      </c>
      <c r="N18" s="74">
        <v>0.2339</v>
      </c>
      <c r="O18" s="74">
        <v>0.2323</v>
      </c>
      <c r="P18" s="74">
        <v>0.2511</v>
      </c>
    </row>
    <row r="19" spans="1:16" s="27" customFormat="1" ht="14.25">
      <c r="A19" s="28" t="s">
        <v>17</v>
      </c>
      <c r="B19" s="29">
        <v>372.5</v>
      </c>
      <c r="C19" s="74">
        <v>0.1624</v>
      </c>
      <c r="D19" s="74">
        <v>0.1124</v>
      </c>
      <c r="E19" s="74">
        <v>0.1025</v>
      </c>
      <c r="F19" s="74">
        <v>0.1441</v>
      </c>
      <c r="G19" s="74">
        <v>0.1664</v>
      </c>
      <c r="H19" s="74">
        <v>0.1664</v>
      </c>
      <c r="I19" s="74">
        <v>0.1658</v>
      </c>
      <c r="J19" s="74">
        <v>0.1074</v>
      </c>
      <c r="K19" s="74">
        <v>0.1624</v>
      </c>
      <c r="L19" s="74">
        <v>0.092</v>
      </c>
      <c r="M19" s="74">
        <v>0.1042</v>
      </c>
      <c r="N19" s="74">
        <v>0.2368</v>
      </c>
      <c r="O19" s="74">
        <v>0.235</v>
      </c>
      <c r="P19" s="74">
        <v>0.2632</v>
      </c>
    </row>
    <row r="20" spans="1:16" s="27" customFormat="1" ht="14.25">
      <c r="A20" s="28" t="s">
        <v>18</v>
      </c>
      <c r="B20" s="29">
        <v>377</v>
      </c>
      <c r="C20" s="74">
        <v>0.1642</v>
      </c>
      <c r="D20" s="74">
        <v>0.1163</v>
      </c>
      <c r="E20" s="74">
        <v>0.1042</v>
      </c>
      <c r="F20" s="74">
        <v>0.1579</v>
      </c>
      <c r="G20" s="74">
        <v>0.1685</v>
      </c>
      <c r="H20" s="74">
        <v>0.1685</v>
      </c>
      <c r="I20" s="74">
        <v>0.1682</v>
      </c>
      <c r="J20" s="74">
        <v>0.1045</v>
      </c>
      <c r="K20" s="74">
        <v>0.1642</v>
      </c>
      <c r="L20" s="74">
        <v>0.0931</v>
      </c>
      <c r="M20" s="74">
        <v>0.1109</v>
      </c>
      <c r="N20" s="74">
        <v>0.2342</v>
      </c>
      <c r="O20" s="74">
        <v>0.2326</v>
      </c>
      <c r="P20" s="74">
        <v>0.2594</v>
      </c>
    </row>
    <row r="21" spans="1:16" s="27" customFormat="1" ht="14.25">
      <c r="A21" s="28" t="s">
        <v>19</v>
      </c>
      <c r="B21" s="29">
        <v>395.9</v>
      </c>
      <c r="C21" s="74">
        <v>0.1655</v>
      </c>
      <c r="D21" s="74">
        <v>0.1203</v>
      </c>
      <c r="E21" s="74">
        <v>0.1079</v>
      </c>
      <c r="F21" s="74">
        <v>0.1489</v>
      </c>
      <c r="G21" s="74">
        <v>0.1684</v>
      </c>
      <c r="H21" s="74">
        <v>0.1684</v>
      </c>
      <c r="I21" s="74">
        <v>0.1683</v>
      </c>
      <c r="J21" s="74">
        <v>0.1074</v>
      </c>
      <c r="K21" s="74">
        <v>0.1655</v>
      </c>
      <c r="L21" s="74">
        <v>0.0958</v>
      </c>
      <c r="M21" s="74">
        <v>0.1057</v>
      </c>
      <c r="N21" s="74">
        <v>0.2414</v>
      </c>
      <c r="O21" s="74">
        <v>0.2406</v>
      </c>
      <c r="P21" s="74">
        <v>0.2539</v>
      </c>
    </row>
    <row r="22" spans="1:16" s="27" customFormat="1" ht="14.25">
      <c r="A22" s="28" t="s">
        <v>20</v>
      </c>
      <c r="B22" s="29">
        <v>427</v>
      </c>
      <c r="C22" s="74">
        <v>0.1698</v>
      </c>
      <c r="D22" s="74">
        <v>0.1263</v>
      </c>
      <c r="E22" s="74">
        <v>0.1151</v>
      </c>
      <c r="F22" s="74">
        <v>0.1482</v>
      </c>
      <c r="G22" s="74">
        <v>0.1704</v>
      </c>
      <c r="H22" s="74">
        <v>0.1704</v>
      </c>
      <c r="I22" s="74">
        <v>0.1703</v>
      </c>
      <c r="J22" s="74">
        <v>0.1095</v>
      </c>
      <c r="K22" s="74">
        <v>0.1698</v>
      </c>
      <c r="L22" s="74">
        <v>0.098</v>
      </c>
      <c r="M22" s="74">
        <v>0.106</v>
      </c>
      <c r="N22" s="74">
        <v>0.2552</v>
      </c>
      <c r="O22" s="74">
        <v>0.2549</v>
      </c>
      <c r="P22" s="74">
        <v>0.2608</v>
      </c>
    </row>
    <row r="23" spans="1:16" s="27" customFormat="1" ht="14.25">
      <c r="A23" s="28" t="s">
        <v>21</v>
      </c>
      <c r="B23" s="29">
        <v>450.9</v>
      </c>
      <c r="C23" s="74">
        <v>0.1762</v>
      </c>
      <c r="D23" s="74">
        <v>0.1327</v>
      </c>
      <c r="E23" s="74">
        <v>0.121</v>
      </c>
      <c r="F23" s="74">
        <v>0.1545</v>
      </c>
      <c r="G23" s="74">
        <v>0.1753</v>
      </c>
      <c r="H23" s="74">
        <v>0.1754</v>
      </c>
      <c r="I23" s="74">
        <v>0.1752</v>
      </c>
      <c r="J23" s="74">
        <v>0.1192</v>
      </c>
      <c r="K23" s="74">
        <v>0.1762</v>
      </c>
      <c r="L23" s="74">
        <v>0.1016</v>
      </c>
      <c r="M23" s="74">
        <v>0.1111</v>
      </c>
      <c r="N23" s="74">
        <v>0.2716</v>
      </c>
      <c r="O23" s="74">
        <v>0.2714</v>
      </c>
      <c r="P23" s="74">
        <v>0.2752</v>
      </c>
    </row>
    <row r="24" spans="1:16" s="27" customFormat="1" ht="14.25">
      <c r="A24" s="28" t="s">
        <v>22</v>
      </c>
      <c r="B24" s="29">
        <v>460</v>
      </c>
      <c r="C24" s="74">
        <v>0.1815</v>
      </c>
      <c r="D24" s="74">
        <v>0.1405</v>
      </c>
      <c r="E24" s="74">
        <v>0.1263</v>
      </c>
      <c r="F24" s="74">
        <v>0.1648</v>
      </c>
      <c r="G24" s="74">
        <v>0.1804</v>
      </c>
      <c r="H24" s="74">
        <v>0.1804</v>
      </c>
      <c r="I24" s="74">
        <v>0.1803</v>
      </c>
      <c r="J24" s="74">
        <v>0.1317</v>
      </c>
      <c r="K24" s="74">
        <v>0.1815</v>
      </c>
      <c r="L24" s="74">
        <v>0.1083</v>
      </c>
      <c r="M24" s="74">
        <v>0.1206</v>
      </c>
      <c r="N24" s="74">
        <v>0.2813</v>
      </c>
      <c r="O24" s="74">
        <v>0.281</v>
      </c>
      <c r="P24" s="74">
        <v>0.2852</v>
      </c>
    </row>
    <row r="25" spans="1:16" s="27" customFormat="1" ht="14.25">
      <c r="A25" s="28" t="s">
        <v>23</v>
      </c>
      <c r="B25" s="29">
        <v>490.2</v>
      </c>
      <c r="C25" s="74">
        <v>0.1841</v>
      </c>
      <c r="D25" s="74">
        <v>0.1461</v>
      </c>
      <c r="E25" s="74">
        <v>0.1343</v>
      </c>
      <c r="F25" s="74">
        <v>0.1622</v>
      </c>
      <c r="G25" s="74">
        <v>0.1829</v>
      </c>
      <c r="H25" s="74">
        <v>0.183</v>
      </c>
      <c r="I25" s="74">
        <v>0.1828</v>
      </c>
      <c r="J25" s="74">
        <v>0.1407</v>
      </c>
      <c r="K25" s="74">
        <v>0.1841</v>
      </c>
      <c r="L25" s="74">
        <v>0.1133</v>
      </c>
      <c r="M25" s="74">
        <v>0.1242</v>
      </c>
      <c r="N25" s="74">
        <v>0.2859</v>
      </c>
      <c r="O25" s="74">
        <v>0.2857</v>
      </c>
      <c r="P25" s="74">
        <v>0.2884</v>
      </c>
    </row>
    <row r="26" spans="1:16" s="27" customFormat="1" ht="14.25">
      <c r="A26" s="28" t="s">
        <v>24</v>
      </c>
      <c r="B26" s="29">
        <v>518.9</v>
      </c>
      <c r="C26" s="74">
        <v>0.1864</v>
      </c>
      <c r="D26" s="74">
        <v>0.1467</v>
      </c>
      <c r="E26" s="74">
        <v>0.1303</v>
      </c>
      <c r="F26" s="74">
        <v>0.17</v>
      </c>
      <c r="G26" s="74">
        <v>0.1864</v>
      </c>
      <c r="H26" s="74">
        <v>0.1864</v>
      </c>
      <c r="I26" s="74">
        <v>0.1862</v>
      </c>
      <c r="J26" s="74">
        <v>0.142</v>
      </c>
      <c r="K26" s="74">
        <v>0.1864</v>
      </c>
      <c r="L26" s="74">
        <v>0.1114</v>
      </c>
      <c r="M26" s="74">
        <v>0.1277</v>
      </c>
      <c r="N26" s="74">
        <v>0.2881</v>
      </c>
      <c r="O26" s="74">
        <v>0.2875</v>
      </c>
      <c r="P26" s="74">
        <v>0.2931</v>
      </c>
    </row>
    <row r="27" spans="1:16" s="27" customFormat="1" ht="14.25">
      <c r="A27" s="28" t="s">
        <v>25</v>
      </c>
      <c r="B27" s="29">
        <v>529.9</v>
      </c>
      <c r="C27" s="74">
        <v>0.1891</v>
      </c>
      <c r="D27" s="74">
        <v>0.1507</v>
      </c>
      <c r="E27" s="74">
        <v>0.1338</v>
      </c>
      <c r="F27" s="74">
        <v>0.1732</v>
      </c>
      <c r="G27" s="74">
        <v>0.189</v>
      </c>
      <c r="H27" s="74">
        <v>0.189</v>
      </c>
      <c r="I27" s="74">
        <v>0.1888</v>
      </c>
      <c r="J27" s="74">
        <v>0.1394</v>
      </c>
      <c r="K27" s="74">
        <v>0.1891</v>
      </c>
      <c r="L27" s="74">
        <v>0.1165</v>
      </c>
      <c r="M27" s="74">
        <v>0.1343</v>
      </c>
      <c r="N27" s="74">
        <v>0.2898</v>
      </c>
      <c r="O27" s="74">
        <v>0.289</v>
      </c>
      <c r="P27" s="74">
        <v>0.2964</v>
      </c>
    </row>
    <row r="28" spans="1:16" s="27" customFormat="1" ht="14.25">
      <c r="A28" s="28" t="s">
        <v>26</v>
      </c>
      <c r="B28" s="29">
        <v>567.8</v>
      </c>
      <c r="C28" s="74">
        <v>0.1912</v>
      </c>
      <c r="D28" s="74">
        <v>0.1511</v>
      </c>
      <c r="E28" s="74">
        <v>0.1348</v>
      </c>
      <c r="F28" s="74">
        <v>0.1711</v>
      </c>
      <c r="G28" s="74">
        <v>0.1907</v>
      </c>
      <c r="H28" s="74">
        <v>0.1908</v>
      </c>
      <c r="I28" s="74">
        <v>0.1906</v>
      </c>
      <c r="J28" s="74">
        <v>0.1405</v>
      </c>
      <c r="K28" s="74">
        <v>0.1912</v>
      </c>
      <c r="L28" s="74">
        <v>0.1185</v>
      </c>
      <c r="M28" s="74">
        <v>0.1356</v>
      </c>
      <c r="N28" s="74">
        <v>0.2927</v>
      </c>
      <c r="O28" s="74">
        <v>0.2917</v>
      </c>
      <c r="P28" s="74">
        <v>0.301</v>
      </c>
    </row>
    <row r="29" spans="1:16" s="27" customFormat="1" ht="14.25">
      <c r="A29" s="28" t="s">
        <v>27</v>
      </c>
      <c r="B29" s="29">
        <v>599.2</v>
      </c>
      <c r="C29" s="74">
        <v>0.1936</v>
      </c>
      <c r="D29" s="74">
        <v>0.1579</v>
      </c>
      <c r="E29" s="74">
        <v>0.1409</v>
      </c>
      <c r="F29" s="74">
        <v>0.1776</v>
      </c>
      <c r="G29" s="74">
        <v>0.1931</v>
      </c>
      <c r="H29" s="74">
        <v>0.1931</v>
      </c>
      <c r="I29" s="74">
        <v>0.1929</v>
      </c>
      <c r="J29" s="74">
        <v>0.1455</v>
      </c>
      <c r="K29" s="74">
        <v>0.1936</v>
      </c>
      <c r="L29" s="74">
        <v>0.122</v>
      </c>
      <c r="M29" s="74">
        <v>0.1441</v>
      </c>
      <c r="N29" s="74">
        <v>0.2994</v>
      </c>
      <c r="O29" s="74">
        <v>0.2983</v>
      </c>
      <c r="P29" s="74">
        <v>0.308</v>
      </c>
    </row>
    <row r="30" spans="1:16" s="27" customFormat="1" ht="14.25">
      <c r="A30" s="28" t="s">
        <v>28</v>
      </c>
      <c r="B30" s="29">
        <v>641.5</v>
      </c>
      <c r="C30" s="74">
        <v>0.1959</v>
      </c>
      <c r="D30" s="74">
        <v>0.16</v>
      </c>
      <c r="E30" s="74">
        <v>0.1415</v>
      </c>
      <c r="F30" s="74">
        <v>0.1801</v>
      </c>
      <c r="G30" s="74">
        <v>0.1958</v>
      </c>
      <c r="H30" s="74">
        <v>0.1958</v>
      </c>
      <c r="I30" s="74">
        <v>0.1956</v>
      </c>
      <c r="J30" s="74">
        <v>0.1483</v>
      </c>
      <c r="K30" s="74">
        <v>0.1959</v>
      </c>
      <c r="L30" s="74">
        <v>0.1253</v>
      </c>
      <c r="M30" s="74">
        <v>0.1511</v>
      </c>
      <c r="N30" s="74">
        <v>0.3007</v>
      </c>
      <c r="O30" s="74">
        <v>0.2978</v>
      </c>
      <c r="P30" s="74">
        <v>0.3202</v>
      </c>
    </row>
    <row r="31" spans="1:16" s="27" customFormat="1" ht="14.25">
      <c r="A31" s="28" t="s">
        <v>29</v>
      </c>
      <c r="B31" s="29">
        <v>687.5</v>
      </c>
      <c r="C31" s="74">
        <v>0.1993</v>
      </c>
      <c r="D31" s="74">
        <v>0.1621</v>
      </c>
      <c r="E31" s="74">
        <v>0.1403</v>
      </c>
      <c r="F31" s="74">
        <v>0.1833</v>
      </c>
      <c r="G31" s="74">
        <v>0.1985</v>
      </c>
      <c r="H31" s="74">
        <v>0.1985</v>
      </c>
      <c r="I31" s="74">
        <v>0.1983</v>
      </c>
      <c r="J31" s="74">
        <v>0.1525</v>
      </c>
      <c r="K31" s="74">
        <v>0.1993</v>
      </c>
      <c r="L31" s="74">
        <v>0.1317</v>
      </c>
      <c r="M31" s="74">
        <v>0.1572</v>
      </c>
      <c r="N31" s="74">
        <v>0.3022</v>
      </c>
      <c r="O31" s="74">
        <v>0.2983</v>
      </c>
      <c r="P31" s="74">
        <v>0.3218</v>
      </c>
    </row>
    <row r="32" spans="1:16" s="27" customFormat="1" ht="14.25">
      <c r="A32" s="28" t="s">
        <v>30</v>
      </c>
      <c r="B32" s="29">
        <v>755.8</v>
      </c>
      <c r="C32" s="74">
        <v>0.2036</v>
      </c>
      <c r="D32" s="74">
        <v>0.1659</v>
      </c>
      <c r="E32" s="74">
        <v>0.1456</v>
      </c>
      <c r="F32" s="74">
        <v>0.1855</v>
      </c>
      <c r="G32" s="74">
        <v>0.2021</v>
      </c>
      <c r="H32" s="74">
        <v>0.2021</v>
      </c>
      <c r="I32" s="74">
        <v>0.2019</v>
      </c>
      <c r="J32" s="74">
        <v>0.1488</v>
      </c>
      <c r="K32" s="74">
        <v>0.2036</v>
      </c>
      <c r="L32" s="74">
        <v>0.1364</v>
      </c>
      <c r="M32" s="74">
        <v>0.1616</v>
      </c>
      <c r="N32" s="74">
        <v>0.3038</v>
      </c>
      <c r="O32" s="74">
        <v>0.3009</v>
      </c>
      <c r="P32" s="74">
        <v>0.3197</v>
      </c>
    </row>
    <row r="33" spans="1:16" s="27" customFormat="1" ht="14.25">
      <c r="A33" s="28" t="s">
        <v>31</v>
      </c>
      <c r="B33" s="29">
        <v>810</v>
      </c>
      <c r="C33" s="74">
        <v>0.2101</v>
      </c>
      <c r="D33" s="74">
        <v>0.17</v>
      </c>
      <c r="E33" s="74">
        <v>0.1508</v>
      </c>
      <c r="F33" s="74">
        <v>0.1901</v>
      </c>
      <c r="G33" s="74">
        <v>0.2075</v>
      </c>
      <c r="H33" s="74">
        <v>0.2075</v>
      </c>
      <c r="I33" s="74">
        <v>0.2074</v>
      </c>
      <c r="J33" s="74">
        <v>0.1515</v>
      </c>
      <c r="K33" s="74">
        <v>0.2101</v>
      </c>
      <c r="L33" s="74">
        <v>0.1411</v>
      </c>
      <c r="M33" s="74">
        <v>0.1649</v>
      </c>
      <c r="N33" s="74">
        <v>0.3089</v>
      </c>
      <c r="O33" s="74">
        <v>0.3059</v>
      </c>
      <c r="P33" s="74">
        <v>0.3318</v>
      </c>
    </row>
    <row r="34" spans="1:16" s="27" customFormat="1" ht="14.25">
      <c r="A34" s="28" t="s">
        <v>32</v>
      </c>
      <c r="B34" s="29">
        <v>868.4</v>
      </c>
      <c r="C34" s="74">
        <v>0.2175</v>
      </c>
      <c r="D34" s="74">
        <v>0.1765</v>
      </c>
      <c r="E34" s="74">
        <v>0.1581</v>
      </c>
      <c r="F34" s="74">
        <v>0.1959</v>
      </c>
      <c r="G34" s="74">
        <v>0.2139</v>
      </c>
      <c r="H34" s="74">
        <v>0.2139</v>
      </c>
      <c r="I34" s="74">
        <v>0.2138</v>
      </c>
      <c r="J34" s="74">
        <v>0.157</v>
      </c>
      <c r="K34" s="74">
        <v>0.2175</v>
      </c>
      <c r="L34" s="74">
        <v>0.147</v>
      </c>
      <c r="M34" s="74">
        <v>0.1692</v>
      </c>
      <c r="N34" s="74">
        <v>0.3167</v>
      </c>
      <c r="O34" s="74">
        <v>0.3136</v>
      </c>
      <c r="P34" s="74">
        <v>0.3466</v>
      </c>
    </row>
    <row r="35" spans="1:16" s="27" customFormat="1" ht="14.25">
      <c r="A35" s="28" t="s">
        <v>33</v>
      </c>
      <c r="B35" s="29">
        <v>948.1</v>
      </c>
      <c r="C35" s="74">
        <v>0.2274</v>
      </c>
      <c r="D35" s="74">
        <v>0.1881</v>
      </c>
      <c r="E35" s="74">
        <v>0.1674</v>
      </c>
      <c r="F35" s="74">
        <v>0.2092</v>
      </c>
      <c r="G35" s="74">
        <v>0.223</v>
      </c>
      <c r="H35" s="74">
        <v>0.223</v>
      </c>
      <c r="I35" s="74">
        <v>0.2229</v>
      </c>
      <c r="J35" s="74">
        <v>0.1663</v>
      </c>
      <c r="K35" s="74">
        <v>0.2274</v>
      </c>
      <c r="L35" s="74">
        <v>0.1571</v>
      </c>
      <c r="M35" s="74">
        <v>0.1822</v>
      </c>
      <c r="N35" s="74">
        <v>0.3288</v>
      </c>
      <c r="O35" s="74">
        <v>0.326</v>
      </c>
      <c r="P35" s="74">
        <v>0.3609</v>
      </c>
    </row>
    <row r="36" spans="1:16" s="27" customFormat="1" ht="14.25">
      <c r="A36" s="28" t="s">
        <v>34</v>
      </c>
      <c r="B36" s="29">
        <v>1012.7</v>
      </c>
      <c r="C36" s="74">
        <v>0.2397</v>
      </c>
      <c r="D36" s="74">
        <v>0.1992</v>
      </c>
      <c r="E36" s="74">
        <v>0.1761</v>
      </c>
      <c r="F36" s="74">
        <v>0.2198</v>
      </c>
      <c r="G36" s="74">
        <v>0.2336</v>
      </c>
      <c r="H36" s="74">
        <v>0.2336</v>
      </c>
      <c r="I36" s="74">
        <v>0.2335</v>
      </c>
      <c r="J36" s="74">
        <v>0.1777</v>
      </c>
      <c r="K36" s="74">
        <v>0.2397</v>
      </c>
      <c r="L36" s="74">
        <v>0.1689</v>
      </c>
      <c r="M36" s="74">
        <v>0.1925</v>
      </c>
      <c r="N36" s="74">
        <v>0.3474</v>
      </c>
      <c r="O36" s="74">
        <v>0.3437</v>
      </c>
      <c r="P36" s="74">
        <v>0.3864</v>
      </c>
    </row>
    <row r="37" spans="1:16" s="27" customFormat="1" ht="14.25">
      <c r="A37" s="28" t="s">
        <v>35</v>
      </c>
      <c r="B37" s="29">
        <v>1080</v>
      </c>
      <c r="C37" s="74">
        <v>0.2517</v>
      </c>
      <c r="D37" s="74">
        <v>0.2133</v>
      </c>
      <c r="E37" s="74">
        <v>0.1865</v>
      </c>
      <c r="F37" s="74">
        <v>0.2335</v>
      </c>
      <c r="G37" s="74">
        <v>0.2441</v>
      </c>
      <c r="H37" s="74">
        <v>0.2441</v>
      </c>
      <c r="I37" s="74">
        <v>0.244</v>
      </c>
      <c r="J37" s="74">
        <v>0.1903</v>
      </c>
      <c r="K37" s="74">
        <v>0.2517</v>
      </c>
      <c r="L37" s="74">
        <v>0.1817</v>
      </c>
      <c r="M37" s="74">
        <v>0.208</v>
      </c>
      <c r="N37" s="74">
        <v>0.373</v>
      </c>
      <c r="O37" s="74">
        <v>0.3673</v>
      </c>
      <c r="P37" s="74">
        <v>0.4179</v>
      </c>
    </row>
    <row r="38" spans="1:16" s="27" customFormat="1" ht="14.25">
      <c r="A38" s="28" t="s">
        <v>36</v>
      </c>
      <c r="B38" s="29">
        <v>1176.5</v>
      </c>
      <c r="C38" s="74">
        <v>0.2636</v>
      </c>
      <c r="D38" s="74">
        <v>0.2283</v>
      </c>
      <c r="E38" s="74">
        <v>0.2054</v>
      </c>
      <c r="F38" s="74">
        <v>0.2425</v>
      </c>
      <c r="G38" s="74">
        <v>0.2535</v>
      </c>
      <c r="H38" s="74">
        <v>0.2535</v>
      </c>
      <c r="I38" s="74">
        <v>0.2533</v>
      </c>
      <c r="J38" s="74">
        <v>0.1986</v>
      </c>
      <c r="K38" s="74">
        <v>0.2636</v>
      </c>
      <c r="L38" s="74">
        <v>0.1953</v>
      </c>
      <c r="M38" s="74">
        <v>0.2214</v>
      </c>
      <c r="N38" s="74">
        <v>0.4111</v>
      </c>
      <c r="O38" s="74">
        <v>0.4062</v>
      </c>
      <c r="P38" s="74">
        <v>0.4392</v>
      </c>
    </row>
    <row r="39" spans="1:16" s="27" customFormat="1" ht="14.25">
      <c r="A39" s="28" t="s">
        <v>37</v>
      </c>
      <c r="B39" s="29">
        <v>1310.6</v>
      </c>
      <c r="C39" s="74">
        <v>0.2751</v>
      </c>
      <c r="D39" s="74">
        <v>0.2413</v>
      </c>
      <c r="E39" s="74">
        <v>0.2213</v>
      </c>
      <c r="F39" s="74">
        <v>0.2515</v>
      </c>
      <c r="G39" s="74">
        <v>0.2629</v>
      </c>
      <c r="H39" s="74">
        <v>0.263</v>
      </c>
      <c r="I39" s="74">
        <v>0.2628</v>
      </c>
      <c r="J39" s="74">
        <v>0.2036</v>
      </c>
      <c r="K39" s="74">
        <v>0.2751</v>
      </c>
      <c r="L39" s="74">
        <v>0.206</v>
      </c>
      <c r="M39" s="74">
        <v>0.234</v>
      </c>
      <c r="N39" s="74">
        <v>0.4454</v>
      </c>
      <c r="O39" s="74">
        <v>0.4431</v>
      </c>
      <c r="P39" s="74">
        <v>0.4566</v>
      </c>
    </row>
    <row r="40" spans="1:16" s="27" customFormat="1" ht="14.25">
      <c r="A40" s="28" t="s">
        <v>38</v>
      </c>
      <c r="B40" s="29">
        <v>1438.5</v>
      </c>
      <c r="C40" s="74">
        <v>0.2949</v>
      </c>
      <c r="D40" s="74">
        <v>0.2622</v>
      </c>
      <c r="E40" s="74">
        <v>0.2385</v>
      </c>
      <c r="F40" s="74">
        <v>0.2735</v>
      </c>
      <c r="G40" s="74">
        <v>0.2841</v>
      </c>
      <c r="H40" s="74">
        <v>0.2842</v>
      </c>
      <c r="I40" s="74">
        <v>0.284</v>
      </c>
      <c r="J40" s="74">
        <v>0.2237</v>
      </c>
      <c r="K40" s="74">
        <v>0.2949</v>
      </c>
      <c r="L40" s="74">
        <v>0.22</v>
      </c>
      <c r="M40" s="74">
        <v>0.2476</v>
      </c>
      <c r="N40" s="74">
        <v>0.4672</v>
      </c>
      <c r="O40" s="74">
        <v>0.4631</v>
      </c>
      <c r="P40" s="74">
        <v>0.4862</v>
      </c>
    </row>
    <row r="41" spans="1:16" s="27" customFormat="1" ht="14.25">
      <c r="A41" s="28" t="s">
        <v>39</v>
      </c>
      <c r="B41" s="29">
        <v>1560.2</v>
      </c>
      <c r="C41" s="74">
        <v>0.3258</v>
      </c>
      <c r="D41" s="74">
        <v>0.289</v>
      </c>
      <c r="E41" s="74">
        <v>0.2647</v>
      </c>
      <c r="F41" s="74">
        <v>0.2986</v>
      </c>
      <c r="G41" s="74">
        <v>0.3135</v>
      </c>
      <c r="H41" s="74">
        <v>0.3136</v>
      </c>
      <c r="I41" s="74">
        <v>0.3134</v>
      </c>
      <c r="J41" s="74">
        <v>0.2477</v>
      </c>
      <c r="K41" s="74">
        <v>0.3258</v>
      </c>
      <c r="L41" s="74">
        <v>0.2416</v>
      </c>
      <c r="M41" s="74">
        <v>0.2679</v>
      </c>
      <c r="N41" s="74">
        <v>0.5078</v>
      </c>
      <c r="O41" s="74">
        <v>0.4973</v>
      </c>
      <c r="P41" s="74">
        <v>0.553</v>
      </c>
    </row>
    <row r="42" spans="1:16" s="27" customFormat="1" ht="14.25">
      <c r="A42" s="28" t="s">
        <v>40</v>
      </c>
      <c r="B42" s="29">
        <v>1738.1</v>
      </c>
      <c r="C42" s="74">
        <v>0.3492</v>
      </c>
      <c r="D42" s="74">
        <v>0.3118</v>
      </c>
      <c r="E42" s="74">
        <v>0.2851</v>
      </c>
      <c r="F42" s="74">
        <v>0.3213</v>
      </c>
      <c r="G42" s="74">
        <v>0.334</v>
      </c>
      <c r="H42" s="74">
        <v>0.334</v>
      </c>
      <c r="I42" s="74">
        <v>0.3338</v>
      </c>
      <c r="J42" s="74">
        <v>0.2691</v>
      </c>
      <c r="K42" s="74">
        <v>0.3492</v>
      </c>
      <c r="L42" s="74">
        <v>0.2647</v>
      </c>
      <c r="M42" s="74">
        <v>0.2949</v>
      </c>
      <c r="N42" s="74">
        <v>0.5448</v>
      </c>
      <c r="O42" s="74">
        <v>0.5329</v>
      </c>
      <c r="P42" s="74">
        <v>0.5937</v>
      </c>
    </row>
    <row r="43" spans="1:16" s="27" customFormat="1" ht="14.25">
      <c r="A43" s="28" t="s">
        <v>96</v>
      </c>
      <c r="B43" s="29">
        <v>459.4</v>
      </c>
      <c r="C43" s="74">
        <v>0.3602</v>
      </c>
      <c r="D43" s="74">
        <v>0.3209</v>
      </c>
      <c r="E43" s="74">
        <v>0.2924</v>
      </c>
      <c r="F43" s="74">
        <v>0.3307</v>
      </c>
      <c r="G43" s="74">
        <v>0.3445</v>
      </c>
      <c r="H43" s="74">
        <v>0.3445</v>
      </c>
      <c r="I43" s="74">
        <v>0.3443</v>
      </c>
      <c r="J43" s="74">
        <v>0.2808</v>
      </c>
      <c r="K43" s="74">
        <v>0.3602</v>
      </c>
      <c r="L43" s="74">
        <v>0.275</v>
      </c>
      <c r="M43" s="74">
        <v>0.3031</v>
      </c>
      <c r="N43" s="74">
        <v>0.5729</v>
      </c>
      <c r="O43" s="74">
        <v>0.5631</v>
      </c>
      <c r="P43" s="74">
        <v>0.6069</v>
      </c>
    </row>
    <row r="44" spans="1:16" s="27" customFormat="1" ht="14.25">
      <c r="A44" s="28" t="s">
        <v>41</v>
      </c>
      <c r="B44" s="29">
        <v>1973.5</v>
      </c>
      <c r="C44" s="74">
        <v>0.3753</v>
      </c>
      <c r="D44" s="74">
        <v>0.3372</v>
      </c>
      <c r="E44" s="74">
        <v>0.3123</v>
      </c>
      <c r="F44" s="74">
        <v>0.3457</v>
      </c>
      <c r="G44" s="74">
        <v>0.359</v>
      </c>
      <c r="H44" s="74">
        <v>0.3591</v>
      </c>
      <c r="I44" s="74">
        <v>0.3588</v>
      </c>
      <c r="J44" s="74">
        <v>0.2907</v>
      </c>
      <c r="K44" s="74">
        <v>0.3753</v>
      </c>
      <c r="L44" s="74">
        <v>0.2929</v>
      </c>
      <c r="M44" s="74">
        <v>0.3236</v>
      </c>
      <c r="N44" s="74">
        <v>0.5942</v>
      </c>
      <c r="O44" s="74">
        <v>0.5864</v>
      </c>
      <c r="P44" s="74">
        <v>0.6254</v>
      </c>
    </row>
    <row r="45" spans="1:16" s="27" customFormat="1" ht="14.25">
      <c r="A45" s="28" t="s">
        <v>42</v>
      </c>
      <c r="B45" s="29">
        <v>2217.5</v>
      </c>
      <c r="C45" s="74">
        <v>0.4006</v>
      </c>
      <c r="D45" s="74">
        <v>0.3589</v>
      </c>
      <c r="E45" s="74">
        <v>0.3351</v>
      </c>
      <c r="F45" s="74">
        <v>0.3665</v>
      </c>
      <c r="G45" s="74">
        <v>0.3833</v>
      </c>
      <c r="H45" s="74">
        <v>0.3834</v>
      </c>
      <c r="I45" s="74">
        <v>0.3831</v>
      </c>
      <c r="J45" s="74">
        <v>0.3098</v>
      </c>
      <c r="K45" s="74">
        <v>0.4006</v>
      </c>
      <c r="L45" s="74">
        <v>0.3103</v>
      </c>
      <c r="M45" s="74">
        <v>0.34</v>
      </c>
      <c r="N45" s="74">
        <v>0.6332</v>
      </c>
      <c r="O45" s="74">
        <v>0.6289</v>
      </c>
      <c r="P45" s="74">
        <v>0.6483</v>
      </c>
    </row>
    <row r="46" spans="1:16" s="27" customFormat="1" ht="14.25">
      <c r="A46" s="28" t="s">
        <v>43</v>
      </c>
      <c r="B46" s="29">
        <v>2501.4</v>
      </c>
      <c r="C46" s="74">
        <v>0.4329</v>
      </c>
      <c r="D46" s="74">
        <v>0.3904</v>
      </c>
      <c r="E46" s="74">
        <v>0.365</v>
      </c>
      <c r="F46" s="74">
        <v>0.3987</v>
      </c>
      <c r="G46" s="74">
        <v>0.4151</v>
      </c>
      <c r="H46" s="74">
        <v>0.4152</v>
      </c>
      <c r="I46" s="74">
        <v>0.4149</v>
      </c>
      <c r="J46" s="74">
        <v>0.3381</v>
      </c>
      <c r="K46" s="74">
        <v>0.4329</v>
      </c>
      <c r="L46" s="74">
        <v>0.3311</v>
      </c>
      <c r="M46" s="74">
        <v>0.3673</v>
      </c>
      <c r="N46" s="74">
        <v>0.6731</v>
      </c>
      <c r="O46" s="74">
        <v>0.6696</v>
      </c>
      <c r="P46" s="74">
        <v>0.6861</v>
      </c>
    </row>
    <row r="47" spans="1:16" s="27" customFormat="1" ht="14.25">
      <c r="A47" s="28" t="s">
        <v>44</v>
      </c>
      <c r="B47" s="29">
        <v>2724.2</v>
      </c>
      <c r="C47" s="74">
        <v>0.4711</v>
      </c>
      <c r="D47" s="74">
        <v>0.4319</v>
      </c>
      <c r="E47" s="74">
        <v>0.4059</v>
      </c>
      <c r="F47" s="74">
        <v>0.4402</v>
      </c>
      <c r="G47" s="74">
        <v>0.459</v>
      </c>
      <c r="H47" s="74">
        <v>0.459</v>
      </c>
      <c r="I47" s="74">
        <v>0.4587</v>
      </c>
      <c r="J47" s="74">
        <v>0.3769</v>
      </c>
      <c r="K47" s="74">
        <v>0.4711</v>
      </c>
      <c r="L47" s="74">
        <v>0.365</v>
      </c>
      <c r="M47" s="74">
        <v>0.3987</v>
      </c>
      <c r="N47" s="74">
        <v>0.7208</v>
      </c>
      <c r="O47" s="74">
        <v>0.7145</v>
      </c>
      <c r="P47" s="74">
        <v>0.7475</v>
      </c>
    </row>
    <row r="48" spans="1:16" s="27" customFormat="1" ht="14.25">
      <c r="A48" s="28" t="s">
        <v>45</v>
      </c>
      <c r="B48" s="29">
        <v>3057</v>
      </c>
      <c r="C48" s="74">
        <v>0.5175</v>
      </c>
      <c r="D48" s="74">
        <v>0.479</v>
      </c>
      <c r="E48" s="74">
        <v>0.4525</v>
      </c>
      <c r="F48" s="74">
        <v>0.4876</v>
      </c>
      <c r="G48" s="74">
        <v>0.5034</v>
      </c>
      <c r="H48" s="74">
        <v>0.5034</v>
      </c>
      <c r="I48" s="74">
        <v>0.5031</v>
      </c>
      <c r="J48" s="74">
        <v>0.4199</v>
      </c>
      <c r="K48" s="74">
        <v>0.5175</v>
      </c>
      <c r="L48" s="74">
        <v>0.4041</v>
      </c>
      <c r="M48" s="74">
        <v>0.4391</v>
      </c>
      <c r="N48" s="74">
        <v>0.7783</v>
      </c>
      <c r="O48" s="74">
        <v>0.7715</v>
      </c>
      <c r="P48" s="74">
        <v>0.8103</v>
      </c>
    </row>
    <row r="49" spans="1:16" s="27" customFormat="1" ht="14.25">
      <c r="A49" s="28" t="s">
        <v>46</v>
      </c>
      <c r="B49" s="29">
        <v>3223.7</v>
      </c>
      <c r="C49" s="74">
        <v>0.5529</v>
      </c>
      <c r="D49" s="74">
        <v>0.5137</v>
      </c>
      <c r="E49" s="74">
        <v>0.4902</v>
      </c>
      <c r="F49" s="74">
        <v>0.522</v>
      </c>
      <c r="G49" s="74">
        <v>0.5345</v>
      </c>
      <c r="H49" s="74">
        <v>0.5345</v>
      </c>
      <c r="I49" s="74">
        <v>0.5343</v>
      </c>
      <c r="J49" s="74">
        <v>0.4564</v>
      </c>
      <c r="K49" s="74">
        <v>0.5529</v>
      </c>
      <c r="L49" s="74">
        <v>0.427</v>
      </c>
      <c r="M49" s="74">
        <v>0.4633</v>
      </c>
      <c r="N49" s="74">
        <v>0.84</v>
      </c>
      <c r="O49" s="74">
        <v>0.8356</v>
      </c>
      <c r="P49" s="74">
        <v>0.8657</v>
      </c>
    </row>
    <row r="50" spans="1:16" s="27" customFormat="1" ht="14.25">
      <c r="A50" s="28" t="s">
        <v>47</v>
      </c>
      <c r="B50" s="29">
        <v>3440.7</v>
      </c>
      <c r="C50" s="74">
        <v>0.5772</v>
      </c>
      <c r="D50" s="74">
        <v>0.5394</v>
      </c>
      <c r="E50" s="74">
        <v>0.5173</v>
      </c>
      <c r="F50" s="74">
        <v>0.5476</v>
      </c>
      <c r="G50" s="74">
        <v>0.559</v>
      </c>
      <c r="H50" s="74">
        <v>0.559</v>
      </c>
      <c r="I50" s="74">
        <v>0.5587</v>
      </c>
      <c r="J50" s="74">
        <v>0.4798</v>
      </c>
      <c r="K50" s="74">
        <v>0.5772</v>
      </c>
      <c r="L50" s="74">
        <v>0.4476</v>
      </c>
      <c r="M50" s="74">
        <v>0.4814</v>
      </c>
      <c r="N50" s="74">
        <v>0.881</v>
      </c>
      <c r="O50" s="74">
        <v>0.8815</v>
      </c>
      <c r="P50" s="74">
        <v>0.8777</v>
      </c>
    </row>
    <row r="51" spans="1:16" s="27" customFormat="1" ht="14.25">
      <c r="A51" s="28" t="s">
        <v>48</v>
      </c>
      <c r="B51" s="29">
        <v>3844.4</v>
      </c>
      <c r="C51" s="74">
        <v>0.5986</v>
      </c>
      <c r="D51" s="74">
        <v>0.5677</v>
      </c>
      <c r="E51" s="74">
        <v>0.558</v>
      </c>
      <c r="F51" s="74">
        <v>0.5713</v>
      </c>
      <c r="G51" s="74">
        <v>0.5806</v>
      </c>
      <c r="H51" s="74">
        <v>0.5806</v>
      </c>
      <c r="I51" s="74">
        <v>0.5803</v>
      </c>
      <c r="J51" s="74">
        <v>0.5053</v>
      </c>
      <c r="K51" s="74">
        <v>0.5986</v>
      </c>
      <c r="L51" s="74">
        <v>0.4579</v>
      </c>
      <c r="M51" s="74">
        <v>0.5018</v>
      </c>
      <c r="N51" s="74">
        <v>0.9113</v>
      </c>
      <c r="O51" s="74">
        <v>0.9163</v>
      </c>
      <c r="P51" s="74">
        <v>0.8785</v>
      </c>
    </row>
    <row r="52" spans="1:16" s="27" customFormat="1" ht="14.25">
      <c r="A52" s="28" t="s">
        <v>49</v>
      </c>
      <c r="B52" s="29">
        <v>4146.3</v>
      </c>
      <c r="C52" s="74">
        <v>0.618</v>
      </c>
      <c r="D52" s="74">
        <v>0.587</v>
      </c>
      <c r="E52" s="74">
        <v>0.5836</v>
      </c>
      <c r="F52" s="74">
        <v>0.5882</v>
      </c>
      <c r="G52" s="74">
        <v>0.6001</v>
      </c>
      <c r="H52" s="74">
        <v>0.6001</v>
      </c>
      <c r="I52" s="74">
        <v>0.5996</v>
      </c>
      <c r="J52" s="74">
        <v>0.5258</v>
      </c>
      <c r="K52" s="74">
        <v>0.618</v>
      </c>
      <c r="L52" s="74">
        <v>0.4751</v>
      </c>
      <c r="M52" s="74">
        <v>0.516</v>
      </c>
      <c r="N52" s="74">
        <v>0.9148</v>
      </c>
      <c r="O52" s="74">
        <v>0.9193</v>
      </c>
      <c r="P52" s="74">
        <v>0.8866</v>
      </c>
    </row>
    <row r="53" spans="1:16" s="27" customFormat="1" ht="14.25">
      <c r="A53" s="28" t="s">
        <v>50</v>
      </c>
      <c r="B53" s="29">
        <v>4403.9</v>
      </c>
      <c r="C53" s="74">
        <v>0.6323</v>
      </c>
      <c r="D53" s="74">
        <v>0.6022</v>
      </c>
      <c r="E53" s="74">
        <v>0.5932</v>
      </c>
      <c r="F53" s="74">
        <v>0.6057</v>
      </c>
      <c r="G53" s="74">
        <v>0.6161</v>
      </c>
      <c r="H53" s="74">
        <v>0.6162</v>
      </c>
      <c r="I53" s="74">
        <v>0.6157</v>
      </c>
      <c r="J53" s="74">
        <v>0.5455</v>
      </c>
      <c r="K53" s="74">
        <v>0.6323</v>
      </c>
      <c r="L53" s="74">
        <v>0.4859</v>
      </c>
      <c r="M53" s="74">
        <v>0.529</v>
      </c>
      <c r="N53" s="74">
        <v>0.8972</v>
      </c>
      <c r="O53" s="74">
        <v>0.8977</v>
      </c>
      <c r="P53" s="74">
        <v>0.8938</v>
      </c>
    </row>
    <row r="54" spans="1:16" s="27" customFormat="1" ht="14.25">
      <c r="A54" s="28" t="s">
        <v>51</v>
      </c>
      <c r="B54" s="29">
        <v>4651.4</v>
      </c>
      <c r="C54" s="74">
        <v>0.6492</v>
      </c>
      <c r="D54" s="74">
        <v>0.6213</v>
      </c>
      <c r="E54" s="74">
        <v>0.6038</v>
      </c>
      <c r="F54" s="74">
        <v>0.6283</v>
      </c>
      <c r="G54" s="74">
        <v>0.6354</v>
      </c>
      <c r="H54" s="74">
        <v>0.6354</v>
      </c>
      <c r="I54" s="74">
        <v>0.635</v>
      </c>
      <c r="J54" s="74">
        <v>0.5722</v>
      </c>
      <c r="K54" s="74">
        <v>0.6492</v>
      </c>
      <c r="L54" s="74">
        <v>0.4967</v>
      </c>
      <c r="M54" s="74">
        <v>0.5475</v>
      </c>
      <c r="N54" s="74">
        <v>0.8804</v>
      </c>
      <c r="O54" s="74">
        <v>0.877</v>
      </c>
      <c r="P54" s="74">
        <v>0.9048</v>
      </c>
    </row>
    <row r="55" spans="1:16" s="27" customFormat="1" ht="14.25">
      <c r="A55" s="28" t="s">
        <v>52</v>
      </c>
      <c r="B55" s="29">
        <v>5008.5</v>
      </c>
      <c r="C55" s="74">
        <v>0.67</v>
      </c>
      <c r="D55" s="74">
        <v>0.64</v>
      </c>
      <c r="E55" s="74">
        <v>0.6108</v>
      </c>
      <c r="F55" s="74">
        <v>0.6517</v>
      </c>
      <c r="G55" s="74">
        <v>0.6604</v>
      </c>
      <c r="H55" s="74">
        <v>0.6605</v>
      </c>
      <c r="I55" s="74">
        <v>0.6601</v>
      </c>
      <c r="J55" s="74">
        <v>0.593</v>
      </c>
      <c r="K55" s="74">
        <v>0.67</v>
      </c>
      <c r="L55" s="74">
        <v>0.5127</v>
      </c>
      <c r="M55" s="74">
        <v>0.5677</v>
      </c>
      <c r="N55" s="74">
        <v>0.8675</v>
      </c>
      <c r="O55" s="74">
        <v>0.8588</v>
      </c>
      <c r="P55" s="74">
        <v>0.9214</v>
      </c>
    </row>
    <row r="56" spans="1:16" s="27" customFormat="1" ht="14.25">
      <c r="A56" s="28" t="s">
        <v>53</v>
      </c>
      <c r="B56" s="29">
        <v>5399.5</v>
      </c>
      <c r="C56" s="74">
        <v>0.696</v>
      </c>
      <c r="D56" s="74">
        <v>0.6637</v>
      </c>
      <c r="E56" s="74">
        <v>0.6304</v>
      </c>
      <c r="F56" s="74">
        <v>0.6766</v>
      </c>
      <c r="G56" s="74">
        <v>0.6897</v>
      </c>
      <c r="H56" s="74">
        <v>0.6898</v>
      </c>
      <c r="I56" s="74">
        <v>0.6894</v>
      </c>
      <c r="J56" s="74">
        <v>0.6139</v>
      </c>
      <c r="K56" s="74">
        <v>0.696</v>
      </c>
      <c r="L56" s="74">
        <v>0.5258</v>
      </c>
      <c r="M56" s="74">
        <v>0.5777</v>
      </c>
      <c r="N56" s="74">
        <v>0.8754</v>
      </c>
      <c r="O56" s="74">
        <v>0.8655</v>
      </c>
      <c r="P56" s="74">
        <v>0.9439</v>
      </c>
    </row>
    <row r="57" spans="1:16" s="27" customFormat="1" ht="14.25">
      <c r="A57" s="28" t="s">
        <v>54</v>
      </c>
      <c r="B57" s="29">
        <v>5734.5</v>
      </c>
      <c r="C57" s="74">
        <v>0.7216</v>
      </c>
      <c r="D57" s="74">
        <v>0.6842</v>
      </c>
      <c r="E57" s="74">
        <v>0.6491</v>
      </c>
      <c r="F57" s="74">
        <v>0.6961</v>
      </c>
      <c r="G57" s="74">
        <v>0.7186</v>
      </c>
      <c r="H57" s="74">
        <v>0.7187</v>
      </c>
      <c r="I57" s="74">
        <v>0.7184</v>
      </c>
      <c r="J57" s="74">
        <v>0.6412</v>
      </c>
      <c r="K57" s="74">
        <v>0.7216</v>
      </c>
      <c r="L57" s="74">
        <v>0.5459</v>
      </c>
      <c r="M57" s="74">
        <v>0.5879</v>
      </c>
      <c r="N57" s="74">
        <v>0.8896</v>
      </c>
      <c r="O57" s="74">
        <v>0.8782</v>
      </c>
      <c r="P57" s="74">
        <v>0.9624</v>
      </c>
    </row>
    <row r="58" spans="1:16" s="27" customFormat="1" ht="14.25">
      <c r="A58" s="28" t="s">
        <v>55</v>
      </c>
      <c r="B58" s="29">
        <v>5930.5</v>
      </c>
      <c r="C58" s="74">
        <v>0.749</v>
      </c>
      <c r="D58" s="74">
        <v>0.7165</v>
      </c>
      <c r="E58" s="74">
        <v>0.6843</v>
      </c>
      <c r="F58" s="74">
        <v>0.7254</v>
      </c>
      <c r="G58" s="74">
        <v>0.749</v>
      </c>
      <c r="H58" s="74">
        <v>0.7491</v>
      </c>
      <c r="I58" s="74">
        <v>0.7485</v>
      </c>
      <c r="J58" s="74">
        <v>0.6667</v>
      </c>
      <c r="K58" s="74">
        <v>0.749</v>
      </c>
      <c r="L58" s="74">
        <v>0.5801</v>
      </c>
      <c r="M58" s="74">
        <v>0.62</v>
      </c>
      <c r="N58" s="74">
        <v>0.9139</v>
      </c>
      <c r="O58" s="74">
        <v>0.902</v>
      </c>
      <c r="P58" s="74">
        <v>0.982</v>
      </c>
    </row>
    <row r="59" spans="1:16" s="27" customFormat="1" ht="14.25">
      <c r="A59" s="28" t="s">
        <v>56</v>
      </c>
      <c r="B59" s="29">
        <v>6242</v>
      </c>
      <c r="C59" s="74">
        <v>0.7685</v>
      </c>
      <c r="D59" s="74">
        <v>0.7439</v>
      </c>
      <c r="E59" s="74">
        <v>0.6963</v>
      </c>
      <c r="F59" s="74">
        <v>0.7581</v>
      </c>
      <c r="G59" s="74">
        <v>0.771</v>
      </c>
      <c r="H59" s="74">
        <v>0.7712</v>
      </c>
      <c r="I59" s="74">
        <v>0.7702</v>
      </c>
      <c r="J59" s="74">
        <v>0.6821</v>
      </c>
      <c r="K59" s="74">
        <v>0.7685</v>
      </c>
      <c r="L59" s="74">
        <v>0.5962</v>
      </c>
      <c r="M59" s="74">
        <v>0.6635</v>
      </c>
      <c r="N59" s="74">
        <v>0.9249</v>
      </c>
      <c r="O59" s="74">
        <v>0.913</v>
      </c>
      <c r="P59" s="74">
        <v>0.9767</v>
      </c>
    </row>
    <row r="60" spans="1:16" s="27" customFormat="1" ht="14.25">
      <c r="A60" s="28" t="s">
        <v>57</v>
      </c>
      <c r="B60" s="29">
        <v>6587.3</v>
      </c>
      <c r="C60" s="74">
        <v>0.7854</v>
      </c>
      <c r="D60" s="74">
        <v>0.764</v>
      </c>
      <c r="E60" s="74">
        <v>0.7042</v>
      </c>
      <c r="F60" s="74">
        <v>0.7812</v>
      </c>
      <c r="G60" s="74">
        <v>0.7895</v>
      </c>
      <c r="H60" s="74">
        <v>0.7897</v>
      </c>
      <c r="I60" s="74">
        <v>0.7885</v>
      </c>
      <c r="J60" s="74">
        <v>0.7024</v>
      </c>
      <c r="K60" s="74">
        <v>0.7854</v>
      </c>
      <c r="L60" s="74">
        <v>0.6312</v>
      </c>
      <c r="M60" s="74">
        <v>0.7092</v>
      </c>
      <c r="N60" s="74">
        <v>0.9433</v>
      </c>
      <c r="O60" s="74">
        <v>0.9341</v>
      </c>
      <c r="P60" s="74">
        <v>0.9818</v>
      </c>
    </row>
    <row r="61" spans="1:16" s="27" customFormat="1" ht="14.25">
      <c r="A61" s="28" t="s">
        <v>58</v>
      </c>
      <c r="B61" s="29">
        <v>6976.6</v>
      </c>
      <c r="C61" s="74">
        <v>0.802</v>
      </c>
      <c r="D61" s="74">
        <v>0.7782</v>
      </c>
      <c r="E61" s="74">
        <v>0.7138</v>
      </c>
      <c r="F61" s="74">
        <v>0.7954</v>
      </c>
      <c r="G61" s="74">
        <v>0.8051</v>
      </c>
      <c r="H61" s="74">
        <v>0.8054</v>
      </c>
      <c r="I61" s="74">
        <v>0.8039</v>
      </c>
      <c r="J61" s="74">
        <v>0.7215</v>
      </c>
      <c r="K61" s="74">
        <v>0.802</v>
      </c>
      <c r="L61" s="74">
        <v>0.6591</v>
      </c>
      <c r="M61" s="74">
        <v>0.7213</v>
      </c>
      <c r="N61" s="74">
        <v>0.9646</v>
      </c>
      <c r="O61" s="74">
        <v>0.958</v>
      </c>
      <c r="P61" s="74">
        <v>0.9914</v>
      </c>
    </row>
    <row r="62" spans="1:16" s="27" customFormat="1" ht="14.25">
      <c r="A62" s="28" t="s">
        <v>59</v>
      </c>
      <c r="B62" s="29">
        <v>7341.1</v>
      </c>
      <c r="C62" s="74">
        <v>0.819</v>
      </c>
      <c r="D62" s="74">
        <v>0.7995</v>
      </c>
      <c r="E62" s="74">
        <v>0.7245</v>
      </c>
      <c r="F62" s="74">
        <v>0.818</v>
      </c>
      <c r="G62" s="74">
        <v>0.8235</v>
      </c>
      <c r="H62" s="74">
        <v>0.8237</v>
      </c>
      <c r="I62" s="74">
        <v>0.8223</v>
      </c>
      <c r="J62" s="74">
        <v>0.7466</v>
      </c>
      <c r="K62" s="74">
        <v>0.819</v>
      </c>
      <c r="L62" s="74">
        <v>0.6808</v>
      </c>
      <c r="M62" s="74">
        <v>0.7606</v>
      </c>
      <c r="N62" s="74">
        <v>0.9827</v>
      </c>
      <c r="O62" s="74">
        <v>0.9756</v>
      </c>
      <c r="P62" s="74">
        <v>1.0051</v>
      </c>
    </row>
    <row r="63" spans="1:16" s="27" customFormat="1" ht="14.25">
      <c r="A63" s="28" t="s">
        <v>60</v>
      </c>
      <c r="B63" s="29">
        <v>7718.3</v>
      </c>
      <c r="C63" s="74">
        <v>0.8348</v>
      </c>
      <c r="D63" s="74">
        <v>0.8187</v>
      </c>
      <c r="E63" s="74">
        <v>0.7486</v>
      </c>
      <c r="F63" s="74">
        <v>0.8347</v>
      </c>
      <c r="G63" s="74">
        <v>0.8405</v>
      </c>
      <c r="H63" s="74">
        <v>0.8407</v>
      </c>
      <c r="I63" s="74">
        <v>0.8393</v>
      </c>
      <c r="J63" s="74">
        <v>0.7683</v>
      </c>
      <c r="K63" s="74">
        <v>0.8348</v>
      </c>
      <c r="L63" s="74">
        <v>0.7127</v>
      </c>
      <c r="M63" s="74">
        <v>0.7877</v>
      </c>
      <c r="N63" s="74">
        <v>0.9936</v>
      </c>
      <c r="O63" s="74">
        <v>0.9894</v>
      </c>
      <c r="P63" s="74">
        <v>1.0048</v>
      </c>
    </row>
    <row r="64" spans="1:16" s="27" customFormat="1" ht="14.25">
      <c r="A64" s="28" t="s">
        <v>61</v>
      </c>
      <c r="B64" s="29">
        <v>8211.7</v>
      </c>
      <c r="C64" s="74">
        <v>0.8502</v>
      </c>
      <c r="D64" s="74">
        <v>0.8359</v>
      </c>
      <c r="E64" s="74">
        <v>0.763</v>
      </c>
      <c r="F64" s="74">
        <v>0.8525</v>
      </c>
      <c r="G64" s="74">
        <v>0.8581</v>
      </c>
      <c r="H64" s="74">
        <v>0.8584</v>
      </c>
      <c r="I64" s="74">
        <v>0.8568</v>
      </c>
      <c r="J64" s="74">
        <v>0.781</v>
      </c>
      <c r="K64" s="74">
        <v>0.8502</v>
      </c>
      <c r="L64" s="74">
        <v>0.7329</v>
      </c>
      <c r="M64" s="74">
        <v>0.8029</v>
      </c>
      <c r="N64" s="74">
        <v>0.9772</v>
      </c>
      <c r="O64" s="74">
        <v>0.9733</v>
      </c>
      <c r="P64" s="74">
        <v>0.9876</v>
      </c>
    </row>
    <row r="65" spans="1:16" s="27" customFormat="1" ht="14.25">
      <c r="A65" s="28" t="s">
        <v>62</v>
      </c>
      <c r="B65" s="29">
        <v>8663</v>
      </c>
      <c r="C65" s="74">
        <v>0.861</v>
      </c>
      <c r="D65" s="74">
        <v>0.8439</v>
      </c>
      <c r="E65" s="74">
        <v>0.7749</v>
      </c>
      <c r="F65" s="74">
        <v>0.8588</v>
      </c>
      <c r="G65" s="74">
        <v>0.8674</v>
      </c>
      <c r="H65" s="74">
        <v>0.8676</v>
      </c>
      <c r="I65" s="74">
        <v>0.8665</v>
      </c>
      <c r="J65" s="74">
        <v>0.7888</v>
      </c>
      <c r="K65" s="74">
        <v>0.861</v>
      </c>
      <c r="L65" s="74">
        <v>0.7507</v>
      </c>
      <c r="M65" s="74">
        <v>0.7962</v>
      </c>
      <c r="N65" s="74">
        <v>0.9681</v>
      </c>
      <c r="O65" s="74">
        <v>0.9659</v>
      </c>
      <c r="P65" s="74">
        <v>0.976</v>
      </c>
    </row>
    <row r="66" spans="1:16" s="27" customFormat="1" ht="14.25">
      <c r="A66" s="28" t="s">
        <v>63</v>
      </c>
      <c r="B66" s="29">
        <v>9208.4</v>
      </c>
      <c r="C66" s="74">
        <v>0.8724</v>
      </c>
      <c r="D66" s="74">
        <v>0.8558</v>
      </c>
      <c r="E66" s="74">
        <v>0.7905</v>
      </c>
      <c r="F66" s="74">
        <v>0.8696</v>
      </c>
      <c r="G66" s="74">
        <v>0.8791</v>
      </c>
      <c r="H66" s="74">
        <v>0.8792</v>
      </c>
      <c r="I66" s="74">
        <v>0.8783</v>
      </c>
      <c r="J66" s="74">
        <v>0.8064</v>
      </c>
      <c r="K66" s="74">
        <v>0.8724</v>
      </c>
      <c r="L66" s="74">
        <v>0.771</v>
      </c>
      <c r="M66" s="74">
        <v>0.8161</v>
      </c>
      <c r="N66" s="74">
        <v>0.9732</v>
      </c>
      <c r="O66" s="74">
        <v>0.9734</v>
      </c>
      <c r="P66" s="74">
        <v>0.9727</v>
      </c>
    </row>
    <row r="67" spans="1:16" s="27" customFormat="1" ht="14.25">
      <c r="A67" s="28" t="s">
        <v>64</v>
      </c>
      <c r="B67" s="29">
        <v>9821</v>
      </c>
      <c r="C67" s="74">
        <v>0.8897</v>
      </c>
      <c r="D67" s="74">
        <v>0.877</v>
      </c>
      <c r="E67" s="74">
        <v>0.8148</v>
      </c>
      <c r="F67" s="74">
        <v>0.8904</v>
      </c>
      <c r="G67" s="74">
        <v>0.8999</v>
      </c>
      <c r="H67" s="74">
        <v>0.9001</v>
      </c>
      <c r="I67" s="74">
        <v>0.899</v>
      </c>
      <c r="J67" s="74">
        <v>0.8359</v>
      </c>
      <c r="K67" s="74">
        <v>0.8897</v>
      </c>
      <c r="L67" s="74">
        <v>0.8047</v>
      </c>
      <c r="M67" s="74">
        <v>0.8433</v>
      </c>
      <c r="N67" s="74">
        <v>0.9797</v>
      </c>
      <c r="O67" s="74">
        <v>0.978</v>
      </c>
      <c r="P67" s="74">
        <v>0.9833</v>
      </c>
    </row>
    <row r="68" spans="1:16" s="27" customFormat="1" ht="14.25">
      <c r="A68" s="28" t="s">
        <v>65</v>
      </c>
      <c r="B68" s="29">
        <v>10225.3</v>
      </c>
      <c r="C68" s="74">
        <v>0.9106</v>
      </c>
      <c r="D68" s="74">
        <v>0.8992</v>
      </c>
      <c r="E68" s="74">
        <v>0.8394</v>
      </c>
      <c r="F68" s="74">
        <v>0.9119</v>
      </c>
      <c r="G68" s="74">
        <v>0.9198</v>
      </c>
      <c r="H68" s="74">
        <v>0.9199</v>
      </c>
      <c r="I68" s="74">
        <v>0.919</v>
      </c>
      <c r="J68" s="74">
        <v>0.8622</v>
      </c>
      <c r="K68" s="74">
        <v>0.9106</v>
      </c>
      <c r="L68" s="74">
        <v>0.8287</v>
      </c>
      <c r="M68" s="74">
        <v>0.8697</v>
      </c>
      <c r="N68" s="74">
        <v>0.9777</v>
      </c>
      <c r="O68" s="74">
        <v>0.9734</v>
      </c>
      <c r="P68" s="74">
        <v>0.9873</v>
      </c>
    </row>
    <row r="69" spans="1:16" s="27" customFormat="1" ht="14.25">
      <c r="A69" s="28" t="s">
        <v>66</v>
      </c>
      <c r="B69" s="29">
        <v>10543.9</v>
      </c>
      <c r="C69" s="74">
        <v>0.9257</v>
      </c>
      <c r="D69" s="74">
        <v>0.9138</v>
      </c>
      <c r="E69" s="74">
        <v>0.8675</v>
      </c>
      <c r="F69" s="74">
        <v>0.9242</v>
      </c>
      <c r="G69" s="74">
        <v>0.9306</v>
      </c>
      <c r="H69" s="74">
        <v>0.9307</v>
      </c>
      <c r="I69" s="74">
        <v>0.9299</v>
      </c>
      <c r="J69" s="74">
        <v>0.8789</v>
      </c>
      <c r="K69" s="74">
        <v>0.9257</v>
      </c>
      <c r="L69" s="74">
        <v>0.8663</v>
      </c>
      <c r="M69" s="74">
        <v>0.8949</v>
      </c>
      <c r="N69" s="74">
        <v>0.9671</v>
      </c>
      <c r="O69" s="74">
        <v>0.9619</v>
      </c>
      <c r="P69" s="74">
        <v>0.9793</v>
      </c>
    </row>
    <row r="70" spans="1:16" s="27" customFormat="1" ht="14.25">
      <c r="A70" s="28" t="s">
        <v>67</v>
      </c>
      <c r="B70" s="29">
        <v>10980.2</v>
      </c>
      <c r="C70" s="74">
        <v>0.9446</v>
      </c>
      <c r="D70" s="74">
        <v>0.9378</v>
      </c>
      <c r="E70" s="74">
        <v>0.9104</v>
      </c>
      <c r="F70" s="74">
        <v>0.9443</v>
      </c>
      <c r="G70" s="74">
        <v>0.9496</v>
      </c>
      <c r="H70" s="74">
        <v>0.9498</v>
      </c>
      <c r="I70" s="74">
        <v>0.9489</v>
      </c>
      <c r="J70" s="74">
        <v>0.9089</v>
      </c>
      <c r="K70" s="74">
        <v>0.9446</v>
      </c>
      <c r="L70" s="74">
        <v>0.9026</v>
      </c>
      <c r="M70" s="74">
        <v>0.9217</v>
      </c>
      <c r="N70" s="74">
        <v>0.97</v>
      </c>
      <c r="O70" s="74">
        <v>0.9679</v>
      </c>
      <c r="P70" s="74">
        <v>0.9752</v>
      </c>
    </row>
    <row r="71" spans="1:16" s="27" customFormat="1" ht="14.25">
      <c r="A71" s="28" t="s">
        <v>68</v>
      </c>
      <c r="B71" s="29">
        <v>11676</v>
      </c>
      <c r="C71" s="74">
        <v>0.9685</v>
      </c>
      <c r="D71" s="74">
        <v>0.9645</v>
      </c>
      <c r="E71" s="74">
        <v>0.9491</v>
      </c>
      <c r="F71" s="74">
        <v>0.9685</v>
      </c>
      <c r="G71" s="74">
        <v>0.9717</v>
      </c>
      <c r="H71" s="74">
        <v>0.9718</v>
      </c>
      <c r="I71" s="74">
        <v>0.9711</v>
      </c>
      <c r="J71" s="74">
        <v>0.9421</v>
      </c>
      <c r="K71" s="74">
        <v>0.9685</v>
      </c>
      <c r="L71" s="74">
        <v>0.9538</v>
      </c>
      <c r="M71" s="74">
        <v>0.9606</v>
      </c>
      <c r="N71" s="74">
        <v>0.9779</v>
      </c>
      <c r="O71" s="74">
        <v>0.9774</v>
      </c>
      <c r="P71" s="74">
        <v>0.9793</v>
      </c>
    </row>
    <row r="72" spans="1:16" s="27" customFormat="1" ht="14.25">
      <c r="A72" s="28" t="s">
        <v>69</v>
      </c>
      <c r="B72" s="29">
        <v>12428.6</v>
      </c>
      <c r="C72" s="74">
        <v>1</v>
      </c>
      <c r="D72" s="74">
        <v>1</v>
      </c>
      <c r="E72" s="74">
        <v>1</v>
      </c>
      <c r="F72" s="74">
        <v>1</v>
      </c>
      <c r="G72" s="74">
        <v>1</v>
      </c>
      <c r="H72" s="74">
        <v>1</v>
      </c>
      <c r="I72" s="74">
        <v>1</v>
      </c>
      <c r="J72" s="74">
        <v>1</v>
      </c>
      <c r="K72" s="74">
        <v>1</v>
      </c>
      <c r="L72" s="74">
        <v>1</v>
      </c>
      <c r="M72" s="74">
        <v>1</v>
      </c>
      <c r="N72" s="74">
        <v>1</v>
      </c>
      <c r="O72" s="74">
        <v>1</v>
      </c>
      <c r="P72" s="74">
        <v>1</v>
      </c>
    </row>
    <row r="73" spans="1:22" s="27" customFormat="1" ht="28.5">
      <c r="A73" s="28" t="s">
        <v>70</v>
      </c>
      <c r="B73" s="29">
        <v>13206.5</v>
      </c>
      <c r="C73" s="74">
        <v>1.034</v>
      </c>
      <c r="D73" s="74">
        <v>1.0354</v>
      </c>
      <c r="E73" s="74">
        <v>1.0451</v>
      </c>
      <c r="F73" s="74">
        <v>1.0331</v>
      </c>
      <c r="G73" s="74">
        <v>1.0308</v>
      </c>
      <c r="H73" s="74">
        <v>1.0307</v>
      </c>
      <c r="I73" s="74">
        <v>1.0311</v>
      </c>
      <c r="J73" s="74">
        <v>1.0558</v>
      </c>
      <c r="K73" s="74">
        <v>1.034</v>
      </c>
      <c r="L73" s="74">
        <v>1.04</v>
      </c>
      <c r="M73" s="74">
        <v>1.0353</v>
      </c>
      <c r="N73" s="74">
        <v>1.0171</v>
      </c>
      <c r="O73" s="74">
        <v>1.0183</v>
      </c>
      <c r="P73" s="74">
        <v>1.0131</v>
      </c>
      <c r="U73" s="81" t="s">
        <v>95</v>
      </c>
      <c r="V73" s="87">
        <v>1.1815</v>
      </c>
    </row>
    <row r="74" spans="1:22" s="27" customFormat="1" ht="28.5">
      <c r="A74" s="28" t="s">
        <v>71</v>
      </c>
      <c r="B74" s="29">
        <v>13861.4</v>
      </c>
      <c r="C74" s="74">
        <v>1.0646</v>
      </c>
      <c r="D74" s="74">
        <v>1.0642</v>
      </c>
      <c r="E74" s="74">
        <v>1.0826</v>
      </c>
      <c r="F74" s="74">
        <v>1.0597</v>
      </c>
      <c r="G74" s="74">
        <v>1.0546</v>
      </c>
      <c r="H74" s="74">
        <v>1.0544</v>
      </c>
      <c r="I74" s="74">
        <v>1.0555</v>
      </c>
      <c r="J74" s="74">
        <v>1.1139</v>
      </c>
      <c r="K74" s="74">
        <v>1.0646</v>
      </c>
      <c r="L74" s="74">
        <v>1.0807</v>
      </c>
      <c r="M74" s="74">
        <v>1.0659</v>
      </c>
      <c r="N74" s="74">
        <v>1.0311</v>
      </c>
      <c r="O74" s="74">
        <v>1.0337</v>
      </c>
      <c r="P74" s="74">
        <v>1.0221</v>
      </c>
      <c r="U74" s="81" t="s">
        <v>94</v>
      </c>
      <c r="V74" s="87">
        <v>1.2046</v>
      </c>
    </row>
    <row r="75" spans="1:16" s="27" customFormat="1" ht="14.25">
      <c r="A75" s="28" t="s">
        <v>72</v>
      </c>
      <c r="B75" s="29">
        <v>14334.4</v>
      </c>
      <c r="C75" s="74">
        <v>1.0893</v>
      </c>
      <c r="D75" s="74">
        <v>1.1031</v>
      </c>
      <c r="E75" s="74">
        <v>1.1247</v>
      </c>
      <c r="F75" s="74">
        <v>1.0976</v>
      </c>
      <c r="G75" s="74">
        <v>1.0937</v>
      </c>
      <c r="H75" s="74">
        <v>1.0935</v>
      </c>
      <c r="I75" s="74">
        <v>1.0947</v>
      </c>
      <c r="J75" s="74">
        <v>1.1767</v>
      </c>
      <c r="K75" s="74">
        <v>1.0893</v>
      </c>
      <c r="L75" s="74">
        <v>1.1152</v>
      </c>
      <c r="M75" s="74">
        <v>1.0944</v>
      </c>
      <c r="N75" s="74">
        <v>1.0445</v>
      </c>
      <c r="O75" s="74">
        <v>1.0495</v>
      </c>
      <c r="P75" s="74">
        <v>1.0273</v>
      </c>
    </row>
    <row r="76" spans="1:16" s="27" customFormat="1" ht="14.25">
      <c r="A76" s="28" t="s">
        <v>73</v>
      </c>
      <c r="B76" s="29">
        <v>13937.5</v>
      </c>
      <c r="C76" s="74">
        <v>1.105</v>
      </c>
      <c r="D76" s="74">
        <v>1.1085</v>
      </c>
      <c r="E76" s="74">
        <v>1.1238</v>
      </c>
      <c r="F76" s="74">
        <v>1.105</v>
      </c>
      <c r="G76" s="74">
        <v>1.0965</v>
      </c>
      <c r="H76" s="74">
        <v>1.0963</v>
      </c>
      <c r="I76" s="74">
        <v>1.0978</v>
      </c>
      <c r="J76" s="74">
        <v>1.1952</v>
      </c>
      <c r="K76" s="74">
        <v>1.105</v>
      </c>
      <c r="L76" s="74">
        <v>1.128</v>
      </c>
      <c r="M76" s="74">
        <v>1.1153</v>
      </c>
      <c r="N76" s="74">
        <v>1.0489</v>
      </c>
      <c r="O76" s="74">
        <v>1.0569</v>
      </c>
      <c r="P76" s="74">
        <v>1.0259</v>
      </c>
    </row>
    <row r="77" spans="1:16" s="27" customFormat="1" ht="14.25">
      <c r="A77" s="28" t="s">
        <v>74</v>
      </c>
      <c r="B77" s="29">
        <v>14359.7</v>
      </c>
      <c r="C77" s="74">
        <v>1.1152</v>
      </c>
      <c r="D77" s="74">
        <v>1.1218</v>
      </c>
      <c r="E77" s="74">
        <v>1.1294</v>
      </c>
      <c r="F77" s="74">
        <v>1.12</v>
      </c>
      <c r="G77" s="74">
        <v>1.1167</v>
      </c>
      <c r="H77" s="74">
        <v>1.1163</v>
      </c>
      <c r="I77" s="74">
        <v>1.1185</v>
      </c>
      <c r="J77" s="74">
        <v>1.191</v>
      </c>
      <c r="K77" s="74">
        <v>1.1152</v>
      </c>
      <c r="L77" s="74">
        <v>1.1431</v>
      </c>
      <c r="M77" s="74">
        <v>1.0924</v>
      </c>
      <c r="N77" s="74">
        <v>1.0491</v>
      </c>
      <c r="O77" s="74">
        <v>1.0583</v>
      </c>
      <c r="P77" s="74">
        <v>1.022</v>
      </c>
    </row>
    <row r="78" spans="1:16" s="27" customFormat="1" ht="14.25">
      <c r="A78" s="28" t="s">
        <v>75</v>
      </c>
      <c r="B78" s="29">
        <v>14958.6</v>
      </c>
      <c r="C78" s="74">
        <v>1.1372</v>
      </c>
      <c r="D78" s="74">
        <v>1.1525</v>
      </c>
      <c r="E78" s="74">
        <v>1.153</v>
      </c>
      <c r="F78" s="74">
        <v>1.1524</v>
      </c>
      <c r="G78" s="74">
        <v>1.15</v>
      </c>
      <c r="H78" s="74">
        <v>1.1497</v>
      </c>
      <c r="I78" s="74">
        <v>1.1519</v>
      </c>
      <c r="J78" s="74">
        <v>1.2304</v>
      </c>
      <c r="K78" s="74">
        <v>1.1372</v>
      </c>
      <c r="L78" s="74">
        <v>1.1656</v>
      </c>
      <c r="M78" s="74">
        <v>1.1262</v>
      </c>
      <c r="N78" s="74">
        <v>1.0693</v>
      </c>
      <c r="O78" s="74">
        <v>1.0791</v>
      </c>
      <c r="P78" s="74">
        <v>1.0421</v>
      </c>
    </row>
    <row r="79" spans="1:16" s="27" customFormat="1" ht="14.25">
      <c r="A79" s="81" t="s">
        <v>95</v>
      </c>
      <c r="B79" s="29">
        <v>15601.5</v>
      </c>
      <c r="C79" s="74">
        <v>1.1582</v>
      </c>
      <c r="D79" s="87">
        <v>1.1815</v>
      </c>
      <c r="E79" s="74">
        <v>1.1725</v>
      </c>
      <c r="F79" s="74">
        <v>1.1836</v>
      </c>
      <c r="G79" s="74">
        <v>1.1817</v>
      </c>
      <c r="H79" s="74">
        <v>1.1814</v>
      </c>
      <c r="I79" s="74">
        <v>1.1829</v>
      </c>
      <c r="J79" s="74">
        <v>1.2647</v>
      </c>
      <c r="K79" s="74">
        <v>1.1582</v>
      </c>
      <c r="L79" s="74">
        <v>1.1872</v>
      </c>
      <c r="M79" s="74">
        <v>1.1626</v>
      </c>
      <c r="N79" s="74">
        <v>1.0894</v>
      </c>
      <c r="O79" s="74">
        <v>1.0991</v>
      </c>
      <c r="P79" s="74">
        <v>1.0614</v>
      </c>
    </row>
    <row r="80" spans="1:16" s="27" customFormat="1" ht="14.25">
      <c r="A80" s="81" t="s">
        <v>94</v>
      </c>
      <c r="B80" s="29">
        <v>16335</v>
      </c>
      <c r="C80" s="74">
        <v>1.1774</v>
      </c>
      <c r="D80" s="87">
        <v>1.2046</v>
      </c>
      <c r="E80" s="74">
        <v>1.1936</v>
      </c>
      <c r="F80" s="74">
        <v>1.2071</v>
      </c>
      <c r="G80" s="74">
        <v>1.2043</v>
      </c>
      <c r="H80" s="74">
        <v>1.2041</v>
      </c>
      <c r="I80" s="74">
        <v>1.2051</v>
      </c>
      <c r="J80" s="74">
        <v>1.3094</v>
      </c>
      <c r="K80" s="74">
        <v>1.1774</v>
      </c>
      <c r="L80" s="74">
        <v>1.2068</v>
      </c>
      <c r="M80" s="74">
        <v>1.1769</v>
      </c>
      <c r="N80" s="74">
        <v>1.1087</v>
      </c>
      <c r="O80" s="74">
        <v>1.1173</v>
      </c>
      <c r="P80" s="74">
        <v>1.079</v>
      </c>
    </row>
    <row r="81" spans="1:16" s="27" customFormat="1" ht="14.25">
      <c r="A81" s="28" t="s">
        <v>93</v>
      </c>
      <c r="B81" s="29">
        <v>17155.6</v>
      </c>
      <c r="C81" s="74">
        <v>1.1964</v>
      </c>
      <c r="D81" s="74">
        <v>1.2269</v>
      </c>
      <c r="E81" s="74">
        <v>1.2128</v>
      </c>
      <c r="F81" s="74">
        <v>1.2295</v>
      </c>
      <c r="G81" s="74">
        <v>1.2277</v>
      </c>
      <c r="H81" s="74">
        <v>1.2276</v>
      </c>
      <c r="I81" s="74">
        <v>1.2285</v>
      </c>
      <c r="J81" s="74">
        <v>1.3519</v>
      </c>
      <c r="K81" s="74">
        <v>1.1964</v>
      </c>
      <c r="L81" s="74">
        <v>1.2263</v>
      </c>
      <c r="M81" s="74">
        <v>1.1959</v>
      </c>
      <c r="N81" s="74">
        <v>1.1255</v>
      </c>
      <c r="O81" s="74">
        <v>1.1353</v>
      </c>
      <c r="P81" s="74">
        <v>1.0964</v>
      </c>
    </row>
    <row r="82" spans="1:16" s="27" customFormat="1" ht="14.25">
      <c r="A82" s="28" t="s">
        <v>92</v>
      </c>
      <c r="B82" s="29">
        <v>18177.8</v>
      </c>
      <c r="C82" s="74">
        <v>1.2178</v>
      </c>
      <c r="D82" s="74">
        <v>1.2505</v>
      </c>
      <c r="E82" s="74">
        <v>1.2345</v>
      </c>
      <c r="F82" s="74">
        <v>1.2531</v>
      </c>
      <c r="G82" s="74">
        <v>1.2528</v>
      </c>
      <c r="H82" s="74">
        <v>1.2527</v>
      </c>
      <c r="I82" s="74">
        <v>1.2537</v>
      </c>
      <c r="J82" s="74">
        <v>1.3968</v>
      </c>
      <c r="K82" s="74">
        <v>1.2178</v>
      </c>
      <c r="L82" s="74">
        <v>1.2482</v>
      </c>
      <c r="M82" s="74">
        <v>1.2173</v>
      </c>
      <c r="N82" s="74">
        <v>1.145</v>
      </c>
      <c r="O82" s="74">
        <v>1.1556</v>
      </c>
      <c r="P82" s="74">
        <v>1.116</v>
      </c>
    </row>
    <row r="83" spans="1:16" s="27" customFormat="1" ht="14.25">
      <c r="A83" s="28" t="s">
        <v>91</v>
      </c>
      <c r="B83" s="29">
        <v>19261.1</v>
      </c>
      <c r="C83" s="74">
        <v>1.2397</v>
      </c>
      <c r="D83" s="74">
        <v>1.2748</v>
      </c>
      <c r="E83" s="74">
        <v>1.2568</v>
      </c>
      <c r="F83" s="74">
        <v>1.2776</v>
      </c>
      <c r="G83" s="74">
        <v>1.2784</v>
      </c>
      <c r="H83" s="74">
        <v>1.2783</v>
      </c>
      <c r="I83" s="74">
        <v>1.2793</v>
      </c>
      <c r="J83" s="74">
        <v>1.4439</v>
      </c>
      <c r="K83" s="74">
        <v>1.2397</v>
      </c>
      <c r="L83" s="74">
        <v>1.2707</v>
      </c>
      <c r="M83" s="74">
        <v>1.2392</v>
      </c>
      <c r="N83" s="74">
        <v>1.1656</v>
      </c>
      <c r="O83" s="74">
        <v>1.1764</v>
      </c>
      <c r="P83" s="74">
        <v>1.1361</v>
      </c>
    </row>
    <row r="84" spans="1:16" s="27" customFormat="1" ht="14.25">
      <c r="A84" s="84" t="s">
        <v>90</v>
      </c>
      <c r="B84" s="85">
        <v>20368.6</v>
      </c>
      <c r="C84" s="86">
        <v>1.2621</v>
      </c>
      <c r="D84" s="86">
        <v>1.3007</v>
      </c>
      <c r="E84" s="86">
        <v>1.2794</v>
      </c>
      <c r="F84" s="86">
        <v>1.304</v>
      </c>
      <c r="G84" s="86">
        <v>1.3057</v>
      </c>
      <c r="H84" s="86">
        <v>1.3055</v>
      </c>
      <c r="I84" s="86">
        <v>1.3066</v>
      </c>
      <c r="J84" s="86">
        <v>1.4923</v>
      </c>
      <c r="K84" s="86">
        <v>1.2621</v>
      </c>
      <c r="L84" s="86">
        <v>1.2936</v>
      </c>
      <c r="M84" s="86">
        <v>1.2616</v>
      </c>
      <c r="N84" s="86">
        <v>1.1866</v>
      </c>
      <c r="O84" s="86">
        <v>1.1976</v>
      </c>
      <c r="P84" s="86">
        <v>1.1565</v>
      </c>
    </row>
    <row r="85" spans="1:10" s="27" customFormat="1" ht="13.5" customHeight="1">
      <c r="A85" s="103" t="s">
        <v>158</v>
      </c>
      <c r="B85" s="103"/>
      <c r="C85" s="103"/>
      <c r="D85" s="103"/>
      <c r="E85" s="103"/>
      <c r="F85" s="103"/>
      <c r="G85" s="103"/>
      <c r="H85" s="103"/>
      <c r="I85" s="103"/>
      <c r="J85" s="103"/>
    </row>
  </sheetData>
  <sheetProtection/>
  <mergeCells count="16">
    <mergeCell ref="J4:J5"/>
    <mergeCell ref="K4:K5"/>
    <mergeCell ref="L4:L5"/>
    <mergeCell ref="M4:M5"/>
    <mergeCell ref="N4:P4"/>
    <mergeCell ref="A85:J85"/>
    <mergeCell ref="A1:K1"/>
    <mergeCell ref="A2:J2"/>
    <mergeCell ref="A3:A5"/>
    <mergeCell ref="B3:B5"/>
    <mergeCell ref="C3:C5"/>
    <mergeCell ref="D3:P3"/>
    <mergeCell ref="D4:D5"/>
    <mergeCell ref="E4:E5"/>
    <mergeCell ref="F4:F5"/>
    <mergeCell ref="G4:I4"/>
  </mergeCells>
  <printOptions/>
  <pageMargins left="0.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15"/>
  <sheetViews>
    <sheetView zoomScale="85" zoomScaleNormal="85" zoomScalePageLayoutView="0" workbookViewId="0" topLeftCell="A28">
      <selection activeCell="E77" sqref="E77"/>
    </sheetView>
  </sheetViews>
  <sheetFormatPr defaultColWidth="9.140625" defaultRowHeight="15"/>
  <cols>
    <col min="2" max="2" width="12.140625" style="0" bestFit="1" customWidth="1"/>
    <col min="3" max="3" width="11.28125" style="0" customWidth="1"/>
    <col min="4" max="4" width="12.421875" style="0" customWidth="1"/>
    <col min="5" max="5" width="17.421875" style="0" customWidth="1"/>
    <col min="6" max="6" width="11.00390625" style="0" customWidth="1"/>
    <col min="7" max="7" width="12.28125" style="0" customWidth="1"/>
    <col min="8" max="8" width="13.57421875" style="0" customWidth="1"/>
    <col min="9" max="9" width="14.00390625" style="0" customWidth="1"/>
    <col min="10" max="10" width="22.140625" style="0" bestFit="1" customWidth="1"/>
    <col min="11" max="11" width="14.00390625" style="0" customWidth="1"/>
    <col min="12" max="12" width="15.57421875" style="0" bestFit="1" customWidth="1"/>
    <col min="13" max="13" width="15.57421875" style="0" customWidth="1"/>
    <col min="14" max="14" width="13.7109375" style="0" bestFit="1" customWidth="1"/>
    <col min="15" max="15" width="16.28125" style="0" bestFit="1" customWidth="1"/>
    <col min="16" max="16" width="16.28125" style="0" customWidth="1"/>
    <col min="17" max="17" width="13.421875" style="0" bestFit="1" customWidth="1"/>
    <col min="18" max="18" width="26.421875" style="0" bestFit="1" customWidth="1"/>
    <col min="19" max="19" width="12.00390625" style="0" bestFit="1" customWidth="1"/>
    <col min="20" max="20" width="12.8515625" style="0" customWidth="1"/>
    <col min="21" max="21" width="7.28125" style="0" customWidth="1"/>
    <col min="22" max="22" width="18.421875" style="0" customWidth="1"/>
    <col min="23" max="23" width="14.140625" style="0" customWidth="1"/>
    <col min="24" max="24" width="15.00390625" style="0" customWidth="1"/>
  </cols>
  <sheetData>
    <row r="1" spans="2:17" ht="15">
      <c r="B1" s="124" t="s">
        <v>77</v>
      </c>
      <c r="C1" s="124"/>
      <c r="D1" s="124"/>
      <c r="E1" s="124"/>
      <c r="F1" s="124"/>
      <c r="G1" s="124"/>
      <c r="H1" s="124"/>
      <c r="I1" s="124"/>
      <c r="J1" s="124"/>
      <c r="K1" s="124"/>
      <c r="L1" s="49"/>
      <c r="M1" s="49"/>
      <c r="N1" s="50"/>
      <c r="O1" s="3"/>
      <c r="P1" s="3"/>
      <c r="Q1" s="3"/>
    </row>
    <row r="2" spans="2:11" ht="45">
      <c r="B2" s="121" t="s">
        <v>0</v>
      </c>
      <c r="C2" s="22" t="s">
        <v>76</v>
      </c>
      <c r="D2" s="1" t="s">
        <v>1</v>
      </c>
      <c r="E2" s="1" t="s">
        <v>1</v>
      </c>
      <c r="F2" s="1" t="s">
        <v>1</v>
      </c>
      <c r="G2" s="2" t="s">
        <v>2</v>
      </c>
      <c r="H2" s="23" t="s">
        <v>86</v>
      </c>
      <c r="I2" s="4" t="s">
        <v>105</v>
      </c>
      <c r="J2" s="18" t="s">
        <v>82</v>
      </c>
      <c r="K2" s="36"/>
    </row>
    <row r="3" spans="2:11" ht="15">
      <c r="B3" s="122"/>
      <c r="C3" s="24" t="s">
        <v>84</v>
      </c>
      <c r="D3" s="25" t="s">
        <v>84</v>
      </c>
      <c r="E3" s="25" t="s">
        <v>87</v>
      </c>
      <c r="F3" s="25" t="s">
        <v>85</v>
      </c>
      <c r="G3" s="25" t="s">
        <v>3</v>
      </c>
      <c r="H3" s="43"/>
      <c r="I3" s="43"/>
      <c r="J3" s="26"/>
      <c r="K3" s="20"/>
    </row>
    <row r="4" spans="2:11" ht="15">
      <c r="B4" s="33" t="s">
        <v>9</v>
      </c>
      <c r="C4" s="34">
        <v>92.7</v>
      </c>
      <c r="D4" s="31">
        <v>1024.4</v>
      </c>
      <c r="E4" s="37">
        <f>D4*1000000000</f>
        <v>1024400000000.0001</v>
      </c>
      <c r="F4" s="51">
        <f>D4/1000</f>
        <v>1.0244000000000002</v>
      </c>
      <c r="G4" s="31">
        <v>41.9</v>
      </c>
      <c r="H4" s="44">
        <v>139928165</v>
      </c>
      <c r="I4" s="44">
        <f aca="true" t="shared" si="0" ref="I4:I35">E4/H4</f>
        <v>7320.899262846762</v>
      </c>
      <c r="J4" s="32" t="s">
        <v>104</v>
      </c>
      <c r="K4" s="19" t="s">
        <v>9</v>
      </c>
    </row>
    <row r="5" spans="2:11" ht="15">
      <c r="B5" s="20" t="s">
        <v>10</v>
      </c>
      <c r="C5" s="30">
        <v>55.2</v>
      </c>
      <c r="D5" s="31">
        <v>609.6</v>
      </c>
      <c r="E5" s="37">
        <f aca="true" t="shared" si="1" ref="E5:E68">D5*1000000000</f>
        <v>609600000000</v>
      </c>
      <c r="F5" s="51">
        <f aca="true" t="shared" si="2" ref="F5:F68">D5/1000</f>
        <v>0.6096</v>
      </c>
      <c r="G5" s="31">
        <v>24.8</v>
      </c>
      <c r="H5" s="44">
        <v>141388566</v>
      </c>
      <c r="I5" s="44">
        <f t="shared" si="0"/>
        <v>4311.52261633377</v>
      </c>
      <c r="J5" s="114" t="s">
        <v>103</v>
      </c>
      <c r="K5" s="20" t="s">
        <v>10</v>
      </c>
    </row>
    <row r="6" spans="2:11" ht="15">
      <c r="B6" s="20" t="s">
        <v>11</v>
      </c>
      <c r="C6" s="30">
        <v>34.5</v>
      </c>
      <c r="D6" s="31">
        <v>345</v>
      </c>
      <c r="E6" s="37">
        <f t="shared" si="1"/>
        <v>345000000000</v>
      </c>
      <c r="F6" s="51">
        <f t="shared" si="2"/>
        <v>0.345</v>
      </c>
      <c r="G6" s="31">
        <v>14.8</v>
      </c>
      <c r="H6" s="44">
        <v>144126071</v>
      </c>
      <c r="I6" s="44">
        <f t="shared" si="0"/>
        <v>2393.7376326591184</v>
      </c>
      <c r="J6" s="115"/>
      <c r="K6" s="20" t="s">
        <v>11</v>
      </c>
    </row>
    <row r="7" spans="2:11" ht="15">
      <c r="B7" s="20" t="s">
        <v>12</v>
      </c>
      <c r="C7" s="30">
        <v>29.8</v>
      </c>
      <c r="D7" s="31">
        <v>281.3</v>
      </c>
      <c r="E7" s="37">
        <f t="shared" si="1"/>
        <v>281300000000</v>
      </c>
      <c r="F7" s="51">
        <f t="shared" si="2"/>
        <v>0.2813</v>
      </c>
      <c r="G7" s="31">
        <v>11.6</v>
      </c>
      <c r="H7" s="44">
        <v>146631302</v>
      </c>
      <c r="I7" s="44">
        <f t="shared" si="0"/>
        <v>1918.4171194224273</v>
      </c>
      <c r="J7" s="115"/>
      <c r="K7" s="20" t="s">
        <v>12</v>
      </c>
    </row>
    <row r="8" spans="2:11" ht="15">
      <c r="B8" s="20" t="s">
        <v>13</v>
      </c>
      <c r="C8" s="30">
        <v>38.8</v>
      </c>
      <c r="D8" s="31">
        <v>379.2</v>
      </c>
      <c r="E8" s="37">
        <f t="shared" si="1"/>
        <v>379200000000</v>
      </c>
      <c r="F8" s="51">
        <f t="shared" si="2"/>
        <v>0.3792</v>
      </c>
      <c r="G8" s="31">
        <v>14.3</v>
      </c>
      <c r="H8" s="44">
        <v>149188130</v>
      </c>
      <c r="I8" s="44">
        <f t="shared" si="0"/>
        <v>2541.7571759898055</v>
      </c>
      <c r="J8" s="115"/>
      <c r="K8" s="19" t="s">
        <v>13</v>
      </c>
    </row>
    <row r="9" spans="2:11" ht="15.75" thickBot="1">
      <c r="B9" s="21" t="s">
        <v>14</v>
      </c>
      <c r="C9" s="30">
        <v>42.6</v>
      </c>
      <c r="D9" s="31">
        <v>399.6</v>
      </c>
      <c r="E9" s="37">
        <f t="shared" si="1"/>
        <v>399600000000</v>
      </c>
      <c r="F9" s="51">
        <f t="shared" si="2"/>
        <v>0.3996</v>
      </c>
      <c r="G9" s="31">
        <v>15.6</v>
      </c>
      <c r="H9" s="44">
        <v>152271417</v>
      </c>
      <c r="I9" s="44">
        <f t="shared" si="0"/>
        <v>2624.2613871518647</v>
      </c>
      <c r="J9" s="115"/>
      <c r="K9" s="20" t="s">
        <v>14</v>
      </c>
    </row>
    <row r="10" spans="2:11" ht="15">
      <c r="B10" s="19" t="s">
        <v>15</v>
      </c>
      <c r="C10" s="30">
        <v>45.5</v>
      </c>
      <c r="D10" s="31">
        <v>434.7</v>
      </c>
      <c r="E10" s="37">
        <f t="shared" si="1"/>
        <v>434700000000</v>
      </c>
      <c r="F10" s="51">
        <f t="shared" si="2"/>
        <v>0.4347</v>
      </c>
      <c r="G10" s="31">
        <v>14.2</v>
      </c>
      <c r="H10" s="44">
        <v>154877889</v>
      </c>
      <c r="I10" s="44">
        <f t="shared" si="0"/>
        <v>2806.7273050189883</v>
      </c>
      <c r="J10" s="115"/>
      <c r="K10" s="20" t="s">
        <v>15</v>
      </c>
    </row>
    <row r="11" spans="2:11" ht="15">
      <c r="B11" s="20" t="s">
        <v>16</v>
      </c>
      <c r="C11" s="30">
        <v>67.7</v>
      </c>
      <c r="D11" s="31">
        <v>649.6</v>
      </c>
      <c r="E11" s="37">
        <f t="shared" si="1"/>
        <v>649600000000</v>
      </c>
      <c r="F11" s="51">
        <f t="shared" si="2"/>
        <v>0.6496000000000001</v>
      </c>
      <c r="G11" s="31">
        <v>19.4</v>
      </c>
      <c r="H11" s="44">
        <v>157552740</v>
      </c>
      <c r="I11" s="44">
        <f t="shared" si="0"/>
        <v>4123.063807078189</v>
      </c>
      <c r="J11" s="115"/>
      <c r="K11" s="20" t="s">
        <v>16</v>
      </c>
    </row>
    <row r="12" spans="2:11" ht="15">
      <c r="B12" s="20" t="s">
        <v>17</v>
      </c>
      <c r="C12" s="30">
        <v>76.1</v>
      </c>
      <c r="D12" s="31">
        <v>677.1</v>
      </c>
      <c r="E12" s="37">
        <f t="shared" si="1"/>
        <v>677100000000</v>
      </c>
      <c r="F12" s="51">
        <f t="shared" si="2"/>
        <v>0.6771</v>
      </c>
      <c r="G12" s="31">
        <v>20.4</v>
      </c>
      <c r="H12" s="44">
        <v>160184192</v>
      </c>
      <c r="I12" s="44">
        <f t="shared" si="0"/>
        <v>4227.008867391858</v>
      </c>
      <c r="J12" s="116"/>
      <c r="K12" s="19" t="s">
        <v>17</v>
      </c>
    </row>
    <row r="13" spans="2:11" ht="15">
      <c r="B13" s="20" t="s">
        <v>18</v>
      </c>
      <c r="C13" s="30">
        <v>70.9</v>
      </c>
      <c r="D13" s="31">
        <v>609.2</v>
      </c>
      <c r="E13" s="37">
        <f t="shared" si="1"/>
        <v>609200000000</v>
      </c>
      <c r="F13" s="51">
        <f t="shared" si="2"/>
        <v>0.6092000000000001</v>
      </c>
      <c r="G13" s="31">
        <v>18.8</v>
      </c>
      <c r="H13" s="44">
        <v>163025854</v>
      </c>
      <c r="I13" s="44">
        <f t="shared" si="0"/>
        <v>3736.8306011143486</v>
      </c>
      <c r="J13" s="123" t="s">
        <v>102</v>
      </c>
      <c r="K13" s="20" t="s">
        <v>18</v>
      </c>
    </row>
    <row r="14" spans="2:11" ht="15">
      <c r="B14" s="20" t="s">
        <v>19</v>
      </c>
      <c r="C14" s="30">
        <v>68.4</v>
      </c>
      <c r="D14" s="31">
        <v>568.9</v>
      </c>
      <c r="E14" s="37">
        <f t="shared" si="1"/>
        <v>568900000000</v>
      </c>
      <c r="F14" s="51">
        <f t="shared" si="2"/>
        <v>0.5689</v>
      </c>
      <c r="G14" s="31">
        <v>17.3</v>
      </c>
      <c r="H14" s="44">
        <v>165931202</v>
      </c>
      <c r="I14" s="44">
        <f t="shared" si="0"/>
        <v>3428.52937327604</v>
      </c>
      <c r="J14" s="109"/>
      <c r="K14" s="20" t="s">
        <v>19</v>
      </c>
    </row>
    <row r="15" spans="2:11" ht="15.75" thickBot="1">
      <c r="B15" s="21" t="s">
        <v>20</v>
      </c>
      <c r="C15" s="30">
        <v>70.6</v>
      </c>
      <c r="D15" s="31">
        <v>559.3</v>
      </c>
      <c r="E15" s="37">
        <f t="shared" si="1"/>
        <v>559300000000</v>
      </c>
      <c r="F15" s="51">
        <f t="shared" si="2"/>
        <v>0.5592999999999999</v>
      </c>
      <c r="G15" s="31">
        <v>16.5</v>
      </c>
      <c r="H15" s="44">
        <v>168903031</v>
      </c>
      <c r="I15" s="44">
        <f t="shared" si="0"/>
        <v>3311.367455566857</v>
      </c>
      <c r="J15" s="109"/>
      <c r="K15" s="20" t="s">
        <v>20</v>
      </c>
    </row>
    <row r="16" spans="2:11" ht="15">
      <c r="B16" s="19" t="s">
        <v>21</v>
      </c>
      <c r="C16" s="30">
        <v>76.6</v>
      </c>
      <c r="D16" s="31">
        <v>577.1</v>
      </c>
      <c r="E16" s="37">
        <f t="shared" si="1"/>
        <v>577100000000</v>
      </c>
      <c r="F16" s="51">
        <f t="shared" si="2"/>
        <v>0.5771000000000001</v>
      </c>
      <c r="G16" s="31">
        <v>17</v>
      </c>
      <c r="H16" s="44">
        <v>171984130</v>
      </c>
      <c r="I16" s="44">
        <f t="shared" si="0"/>
        <v>3355.542165431194</v>
      </c>
      <c r="J16" s="109"/>
      <c r="K16" s="19" t="s">
        <v>21</v>
      </c>
    </row>
    <row r="17" spans="2:11" ht="15">
      <c r="B17" s="20" t="s">
        <v>22</v>
      </c>
      <c r="C17" s="30">
        <v>82.4</v>
      </c>
      <c r="D17" s="31">
        <v>586.5</v>
      </c>
      <c r="E17" s="37">
        <f t="shared" si="1"/>
        <v>586500000000</v>
      </c>
      <c r="F17" s="51">
        <f t="shared" si="2"/>
        <v>0.5865</v>
      </c>
      <c r="G17" s="31">
        <v>17.9</v>
      </c>
      <c r="H17" s="44">
        <v>174881904</v>
      </c>
      <c r="I17" s="44">
        <f t="shared" si="0"/>
        <v>3353.691757610324</v>
      </c>
      <c r="J17" s="109"/>
      <c r="K17" s="20" t="s">
        <v>22</v>
      </c>
    </row>
    <row r="18" spans="2:11" ht="15">
      <c r="B18" s="20" t="s">
        <v>23</v>
      </c>
      <c r="C18" s="30">
        <v>92.1</v>
      </c>
      <c r="D18" s="31">
        <v>630.4</v>
      </c>
      <c r="E18" s="37">
        <f t="shared" si="1"/>
        <v>630400000000</v>
      </c>
      <c r="F18" s="51">
        <f t="shared" si="2"/>
        <v>0.6304</v>
      </c>
      <c r="G18" s="31">
        <v>18.8</v>
      </c>
      <c r="H18" s="44">
        <v>177829628</v>
      </c>
      <c r="I18" s="44">
        <f t="shared" si="0"/>
        <v>3544.9660840543397</v>
      </c>
      <c r="J18" s="109"/>
      <c r="K18" s="20" t="s">
        <v>23</v>
      </c>
    </row>
    <row r="19" spans="2:11" ht="15">
      <c r="B19" s="20" t="s">
        <v>24</v>
      </c>
      <c r="C19" s="30">
        <v>92.2</v>
      </c>
      <c r="D19" s="31">
        <v>628.4</v>
      </c>
      <c r="E19" s="37">
        <f t="shared" si="1"/>
        <v>628400000000</v>
      </c>
      <c r="F19" s="51">
        <f t="shared" si="2"/>
        <v>0.6284</v>
      </c>
      <c r="G19" s="31">
        <v>17.8</v>
      </c>
      <c r="H19" s="44">
        <v>180671158</v>
      </c>
      <c r="I19" s="44">
        <f t="shared" si="0"/>
        <v>3478.142316439905</v>
      </c>
      <c r="J19" s="109"/>
      <c r="K19" s="20" t="s">
        <v>24</v>
      </c>
    </row>
    <row r="20" spans="2:11" ht="15.75" thickBot="1">
      <c r="B20" s="21" t="s">
        <v>25</v>
      </c>
      <c r="C20" s="30">
        <v>97.7</v>
      </c>
      <c r="D20" s="31">
        <v>648.5</v>
      </c>
      <c r="E20" s="37">
        <f t="shared" si="1"/>
        <v>648500000000</v>
      </c>
      <c r="F20" s="51">
        <f t="shared" si="2"/>
        <v>0.6485</v>
      </c>
      <c r="G20" s="31">
        <v>18.4</v>
      </c>
      <c r="H20" s="44">
        <v>183691481</v>
      </c>
      <c r="I20" s="44">
        <f t="shared" si="0"/>
        <v>3530.3760221738316</v>
      </c>
      <c r="J20" s="131"/>
      <c r="K20" s="19" t="s">
        <v>25</v>
      </c>
    </row>
    <row r="21" spans="2:11" ht="15">
      <c r="B21" s="19" t="s">
        <v>26</v>
      </c>
      <c r="C21" s="30">
        <v>106.8</v>
      </c>
      <c r="D21" s="31">
        <v>707</v>
      </c>
      <c r="E21" s="37">
        <f t="shared" si="1"/>
        <v>707000000000</v>
      </c>
      <c r="F21" s="51">
        <f t="shared" si="2"/>
        <v>0.707</v>
      </c>
      <c r="G21" s="31">
        <v>18.8</v>
      </c>
      <c r="H21" s="44">
        <v>186537737</v>
      </c>
      <c r="I21" s="44">
        <f t="shared" si="0"/>
        <v>3790.1178140699753</v>
      </c>
      <c r="J21" s="129" t="s">
        <v>101</v>
      </c>
      <c r="K21" s="20" t="s">
        <v>26</v>
      </c>
    </row>
    <row r="22" spans="2:11" ht="15">
      <c r="B22" s="20" t="s">
        <v>27</v>
      </c>
      <c r="C22" s="30">
        <v>111.3</v>
      </c>
      <c r="D22" s="31">
        <v>705</v>
      </c>
      <c r="E22" s="37">
        <f t="shared" si="1"/>
        <v>705000000000</v>
      </c>
      <c r="F22" s="51">
        <f t="shared" si="2"/>
        <v>0.705</v>
      </c>
      <c r="G22" s="31">
        <v>18.6</v>
      </c>
      <c r="H22" s="44">
        <v>189241798</v>
      </c>
      <c r="I22" s="44">
        <f t="shared" si="0"/>
        <v>3725.3926323401347</v>
      </c>
      <c r="J22" s="130"/>
      <c r="K22" s="20" t="s">
        <v>27</v>
      </c>
    </row>
    <row r="23" spans="2:11" ht="15">
      <c r="B23" s="20" t="s">
        <v>28</v>
      </c>
      <c r="C23" s="30">
        <v>118.5</v>
      </c>
      <c r="D23" s="31">
        <v>740.8</v>
      </c>
      <c r="E23" s="37">
        <f t="shared" si="1"/>
        <v>740800000000</v>
      </c>
      <c r="F23" s="51">
        <f t="shared" si="2"/>
        <v>0.7407999999999999</v>
      </c>
      <c r="G23" s="31">
        <v>18.5</v>
      </c>
      <c r="H23" s="44">
        <v>191888791</v>
      </c>
      <c r="I23" s="44">
        <f t="shared" si="0"/>
        <v>3860.569427424242</v>
      </c>
      <c r="J23" s="128" t="s">
        <v>100</v>
      </c>
      <c r="K23" s="20" t="s">
        <v>28</v>
      </c>
    </row>
    <row r="24" spans="2:11" ht="15">
      <c r="B24" s="20" t="s">
        <v>29</v>
      </c>
      <c r="C24" s="30">
        <v>118.2</v>
      </c>
      <c r="D24" s="31">
        <v>729.4</v>
      </c>
      <c r="E24" s="37">
        <f t="shared" si="1"/>
        <v>729400000000</v>
      </c>
      <c r="F24" s="51">
        <f t="shared" si="2"/>
        <v>0.7293999999999999</v>
      </c>
      <c r="G24" s="31">
        <v>17.2</v>
      </c>
      <c r="H24" s="44">
        <v>194302963</v>
      </c>
      <c r="I24" s="44">
        <f t="shared" si="0"/>
        <v>3753.9314312978336</v>
      </c>
      <c r="J24" s="106"/>
      <c r="K24" s="19" t="s">
        <v>29</v>
      </c>
    </row>
    <row r="25" spans="2:11" ht="15.75" thickBot="1">
      <c r="B25" s="21" t="s">
        <v>30</v>
      </c>
      <c r="C25" s="30">
        <v>134.5</v>
      </c>
      <c r="D25" s="31">
        <v>810.9</v>
      </c>
      <c r="E25" s="37">
        <f t="shared" si="1"/>
        <v>810900000000</v>
      </c>
      <c r="F25" s="51">
        <f t="shared" si="2"/>
        <v>0.8109</v>
      </c>
      <c r="G25" s="31">
        <v>17.8</v>
      </c>
      <c r="H25" s="44">
        <v>196560338</v>
      </c>
      <c r="I25" s="44">
        <f t="shared" si="0"/>
        <v>4125.4507814287535</v>
      </c>
      <c r="J25" s="106"/>
      <c r="K25" s="20" t="s">
        <v>30</v>
      </c>
    </row>
    <row r="26" spans="2:11" ht="15">
      <c r="B26" s="19" t="s">
        <v>31</v>
      </c>
      <c r="C26" s="30">
        <v>157.5</v>
      </c>
      <c r="D26" s="31">
        <v>926.3</v>
      </c>
      <c r="E26" s="37">
        <f t="shared" si="1"/>
        <v>926300000000</v>
      </c>
      <c r="F26" s="51">
        <f t="shared" si="2"/>
        <v>0.9262999999999999</v>
      </c>
      <c r="G26" s="31">
        <v>19.4</v>
      </c>
      <c r="H26" s="44">
        <v>198712056</v>
      </c>
      <c r="I26" s="44">
        <f t="shared" si="0"/>
        <v>4661.518876338334</v>
      </c>
      <c r="J26" s="106"/>
      <c r="K26" s="20" t="s">
        <v>31</v>
      </c>
    </row>
    <row r="27" spans="2:11" ht="15">
      <c r="B27" s="20" t="s">
        <v>32</v>
      </c>
      <c r="C27" s="30">
        <v>178.1</v>
      </c>
      <c r="D27" s="31">
        <v>1009.3</v>
      </c>
      <c r="E27" s="37">
        <f t="shared" si="1"/>
        <v>1009300000000</v>
      </c>
      <c r="F27" s="51">
        <f t="shared" si="2"/>
        <v>1.0092999999999999</v>
      </c>
      <c r="G27" s="31">
        <v>20.5</v>
      </c>
      <c r="H27" s="44">
        <v>200706052</v>
      </c>
      <c r="I27" s="44">
        <f t="shared" si="0"/>
        <v>5028.747214857278</v>
      </c>
      <c r="J27" s="106"/>
      <c r="K27" s="20" t="s">
        <v>32</v>
      </c>
    </row>
    <row r="28" spans="2:11" ht="15">
      <c r="B28" s="20" t="s">
        <v>33</v>
      </c>
      <c r="C28" s="30">
        <v>183.6</v>
      </c>
      <c r="D28" s="31">
        <v>976.3</v>
      </c>
      <c r="E28" s="37">
        <f t="shared" si="1"/>
        <v>976300000000</v>
      </c>
      <c r="F28" s="51">
        <f t="shared" si="2"/>
        <v>0.9763</v>
      </c>
      <c r="G28" s="31">
        <v>19.4</v>
      </c>
      <c r="H28" s="44">
        <v>202676946</v>
      </c>
      <c r="I28" s="44">
        <f t="shared" si="0"/>
        <v>4817.025415411578</v>
      </c>
      <c r="J28" s="118"/>
      <c r="K28" s="19" t="s">
        <v>33</v>
      </c>
    </row>
    <row r="29" spans="2:11" ht="15">
      <c r="B29" s="20" t="s">
        <v>34</v>
      </c>
      <c r="C29" s="30">
        <v>195.6</v>
      </c>
      <c r="D29" s="31">
        <v>982.2</v>
      </c>
      <c r="E29" s="37">
        <f t="shared" si="1"/>
        <v>982200000000</v>
      </c>
      <c r="F29" s="51">
        <f t="shared" si="2"/>
        <v>0.9822000000000001</v>
      </c>
      <c r="G29" s="31">
        <v>19.3</v>
      </c>
      <c r="H29" s="44">
        <v>205052174</v>
      </c>
      <c r="I29" s="44">
        <f t="shared" si="0"/>
        <v>4790.000422038929</v>
      </c>
      <c r="J29" s="125" t="s">
        <v>99</v>
      </c>
      <c r="K29" s="20" t="s">
        <v>34</v>
      </c>
    </row>
    <row r="30" spans="2:11" ht="15.75" thickBot="1">
      <c r="B30" s="21" t="s">
        <v>35</v>
      </c>
      <c r="C30" s="30">
        <v>210.2</v>
      </c>
      <c r="D30" s="31">
        <v>985.3</v>
      </c>
      <c r="E30" s="37">
        <f t="shared" si="1"/>
        <v>985300000000</v>
      </c>
      <c r="F30" s="51">
        <f t="shared" si="2"/>
        <v>0.9853</v>
      </c>
      <c r="G30" s="31">
        <v>19.5</v>
      </c>
      <c r="H30" s="44">
        <v>207660677</v>
      </c>
      <c r="I30" s="44">
        <f t="shared" si="0"/>
        <v>4744.759644600407</v>
      </c>
      <c r="J30" s="126"/>
      <c r="K30" s="20" t="s">
        <v>35</v>
      </c>
    </row>
    <row r="31" spans="2:11" ht="15">
      <c r="B31" s="19" t="s">
        <v>36</v>
      </c>
      <c r="C31" s="30">
        <v>230.7</v>
      </c>
      <c r="D31" s="31">
        <v>1010.4</v>
      </c>
      <c r="E31" s="37">
        <f t="shared" si="1"/>
        <v>1010400000000</v>
      </c>
      <c r="F31" s="51">
        <f t="shared" si="2"/>
        <v>1.0104</v>
      </c>
      <c r="G31" s="31">
        <v>19.6</v>
      </c>
      <c r="H31" s="44">
        <v>209896021</v>
      </c>
      <c r="I31" s="44">
        <f t="shared" si="0"/>
        <v>4813.812073169314</v>
      </c>
      <c r="J31" s="126"/>
      <c r="K31" s="20" t="s">
        <v>36</v>
      </c>
    </row>
    <row r="32" spans="2:11" ht="15">
      <c r="B32" s="20" t="s">
        <v>37</v>
      </c>
      <c r="C32" s="30">
        <v>245.7</v>
      </c>
      <c r="D32" s="31">
        <v>1018.3</v>
      </c>
      <c r="E32" s="37">
        <f t="shared" si="1"/>
        <v>1018300000000</v>
      </c>
      <c r="F32" s="51">
        <f t="shared" si="2"/>
        <v>1.0183</v>
      </c>
      <c r="G32" s="31">
        <v>18.7</v>
      </c>
      <c r="H32" s="44">
        <v>211908788</v>
      </c>
      <c r="I32" s="44">
        <f t="shared" si="0"/>
        <v>4805.369374298908</v>
      </c>
      <c r="J32" s="126"/>
      <c r="K32" s="19" t="s">
        <v>37</v>
      </c>
    </row>
    <row r="33" spans="2:11" ht="15">
      <c r="B33" s="20" t="s">
        <v>38</v>
      </c>
      <c r="C33" s="30">
        <v>269.4</v>
      </c>
      <c r="D33" s="31">
        <v>1027.3</v>
      </c>
      <c r="E33" s="37">
        <f t="shared" si="1"/>
        <v>1027300000000</v>
      </c>
      <c r="F33" s="51">
        <f t="shared" si="2"/>
        <v>1.0272999999999999</v>
      </c>
      <c r="G33" s="31">
        <v>18.7</v>
      </c>
      <c r="H33" s="44">
        <v>213853928</v>
      </c>
      <c r="I33" s="44">
        <f t="shared" si="0"/>
        <v>4803.7462281263315</v>
      </c>
      <c r="J33" s="127"/>
      <c r="K33" s="20" t="s">
        <v>38</v>
      </c>
    </row>
    <row r="34" spans="2:11" ht="15">
      <c r="B34" s="20" t="s">
        <v>39</v>
      </c>
      <c r="C34" s="30">
        <v>332.3</v>
      </c>
      <c r="D34" s="31">
        <v>1149.9</v>
      </c>
      <c r="E34" s="37">
        <f t="shared" si="1"/>
        <v>1149900000000</v>
      </c>
      <c r="F34" s="51">
        <f t="shared" si="2"/>
        <v>1.1499000000000001</v>
      </c>
      <c r="G34" s="31">
        <v>21.3</v>
      </c>
      <c r="H34" s="44">
        <v>215973199</v>
      </c>
      <c r="I34" s="44">
        <f t="shared" si="0"/>
        <v>5324.271739846758</v>
      </c>
      <c r="J34" s="123" t="s">
        <v>78</v>
      </c>
      <c r="K34" s="20" t="s">
        <v>39</v>
      </c>
    </row>
    <row r="35" spans="2:11" ht="15.75" thickBot="1">
      <c r="B35" s="21" t="s">
        <v>40</v>
      </c>
      <c r="C35" s="30">
        <v>371.8</v>
      </c>
      <c r="D35" s="31">
        <v>1192.4</v>
      </c>
      <c r="E35" s="37">
        <f t="shared" si="1"/>
        <v>1192400000000</v>
      </c>
      <c r="F35" s="51">
        <f t="shared" si="2"/>
        <v>1.1924000000000001</v>
      </c>
      <c r="G35" s="31">
        <v>21.4</v>
      </c>
      <c r="H35" s="44">
        <v>218035164</v>
      </c>
      <c r="I35" s="44">
        <f t="shared" si="0"/>
        <v>5468.842631273917</v>
      </c>
      <c r="J35" s="109"/>
      <c r="K35" s="20" t="s">
        <v>40</v>
      </c>
    </row>
    <row r="36" spans="2:11" ht="21" customHeight="1" thickBot="1">
      <c r="B36" s="19" t="s">
        <v>41</v>
      </c>
      <c r="C36" s="38">
        <v>409.2</v>
      </c>
      <c r="D36" s="38">
        <v>1213.6</v>
      </c>
      <c r="E36" s="37">
        <f t="shared" si="1"/>
        <v>1213600000000</v>
      </c>
      <c r="F36" s="51">
        <f t="shared" si="2"/>
        <v>1.2136</v>
      </c>
      <c r="G36" s="38">
        <v>20.7</v>
      </c>
      <c r="H36" s="45">
        <v>220239425</v>
      </c>
      <c r="I36" s="44">
        <f aca="true" t="shared" si="3" ref="I36:I67">E36/H36</f>
        <v>5510.366729299261</v>
      </c>
      <c r="J36" s="110"/>
      <c r="K36" s="19" t="s">
        <v>41</v>
      </c>
    </row>
    <row r="37" spans="2:11" ht="15">
      <c r="B37" s="20" t="s">
        <v>42</v>
      </c>
      <c r="C37" s="39">
        <v>458.7</v>
      </c>
      <c r="D37" s="39">
        <v>1278.2</v>
      </c>
      <c r="E37" s="37">
        <f t="shared" si="1"/>
        <v>1278200000000</v>
      </c>
      <c r="F37" s="51">
        <f t="shared" si="2"/>
        <v>1.2782</v>
      </c>
      <c r="G37" s="39">
        <v>20.7</v>
      </c>
      <c r="H37" s="45">
        <v>222584545</v>
      </c>
      <c r="I37" s="44">
        <f t="shared" si="3"/>
        <v>5742.53706608426</v>
      </c>
      <c r="J37" s="105" t="s">
        <v>89</v>
      </c>
      <c r="K37" s="20" t="s">
        <v>42</v>
      </c>
    </row>
    <row r="38" spans="2:11" ht="15">
      <c r="B38" s="20" t="s">
        <v>43</v>
      </c>
      <c r="C38" s="40">
        <v>504</v>
      </c>
      <c r="D38" s="40">
        <v>1291.1</v>
      </c>
      <c r="E38" s="37">
        <f t="shared" si="1"/>
        <v>1291100000000</v>
      </c>
      <c r="F38" s="51">
        <f t="shared" si="2"/>
        <v>1.2911</v>
      </c>
      <c r="G38" s="40">
        <v>20.1</v>
      </c>
      <c r="H38" s="45">
        <v>225055487</v>
      </c>
      <c r="I38" s="44">
        <f t="shared" si="3"/>
        <v>5736.807474505165</v>
      </c>
      <c r="J38" s="106"/>
      <c r="K38" s="20" t="s">
        <v>43</v>
      </c>
    </row>
    <row r="39" spans="2:11" ht="15">
      <c r="B39" s="20" t="s">
        <v>44</v>
      </c>
      <c r="C39" s="40">
        <v>590.9</v>
      </c>
      <c r="D39" s="40">
        <v>1368.2</v>
      </c>
      <c r="E39" s="37">
        <f t="shared" si="1"/>
        <v>1368200000000</v>
      </c>
      <c r="F39" s="51">
        <f t="shared" si="2"/>
        <v>1.3682</v>
      </c>
      <c r="G39" s="40">
        <v>21.7</v>
      </c>
      <c r="H39" s="45">
        <v>227726000</v>
      </c>
      <c r="I39" s="44">
        <f t="shared" si="3"/>
        <v>6008.097450444833</v>
      </c>
      <c r="J39" s="106"/>
      <c r="K39" s="20" t="s">
        <v>44</v>
      </c>
    </row>
    <row r="40" spans="2:11" ht="15.75" thickBot="1">
      <c r="B40" s="21" t="s">
        <v>45</v>
      </c>
      <c r="C40" s="38">
        <v>678.2</v>
      </c>
      <c r="D40" s="38">
        <v>1416</v>
      </c>
      <c r="E40" s="37">
        <f t="shared" si="1"/>
        <v>1416000000000</v>
      </c>
      <c r="F40" s="51">
        <f t="shared" si="2"/>
        <v>1.416</v>
      </c>
      <c r="G40" s="38">
        <v>22.2</v>
      </c>
      <c r="H40" s="45">
        <v>229966000</v>
      </c>
      <c r="I40" s="44">
        <f t="shared" si="3"/>
        <v>6157.431968203995</v>
      </c>
      <c r="J40" s="107"/>
      <c r="K40" s="21" t="s">
        <v>45</v>
      </c>
    </row>
    <row r="41" spans="2:11" ht="15">
      <c r="B41" s="19" t="s">
        <v>46</v>
      </c>
      <c r="C41" s="39">
        <v>745.7</v>
      </c>
      <c r="D41" s="39">
        <v>1451.7</v>
      </c>
      <c r="E41" s="37">
        <f t="shared" si="1"/>
        <v>1451700000000</v>
      </c>
      <c r="F41" s="51">
        <f t="shared" si="2"/>
        <v>1.4517</v>
      </c>
      <c r="G41" s="39">
        <v>23.1</v>
      </c>
      <c r="H41" s="45">
        <v>232188000</v>
      </c>
      <c r="I41" s="44">
        <f t="shared" si="3"/>
        <v>6252.261098764794</v>
      </c>
      <c r="J41" s="108" t="s">
        <v>79</v>
      </c>
      <c r="K41" s="19" t="s">
        <v>46</v>
      </c>
    </row>
    <row r="42" spans="2:11" ht="15">
      <c r="B42" s="20" t="s">
        <v>47</v>
      </c>
      <c r="C42" s="40">
        <v>808.4</v>
      </c>
      <c r="D42" s="40">
        <v>1498.6</v>
      </c>
      <c r="E42" s="37">
        <f t="shared" si="1"/>
        <v>1498600000000</v>
      </c>
      <c r="F42" s="51">
        <f t="shared" si="2"/>
        <v>1.4986</v>
      </c>
      <c r="G42" s="40">
        <v>23.5</v>
      </c>
      <c r="H42" s="45">
        <v>234307000</v>
      </c>
      <c r="I42" s="44">
        <f t="shared" si="3"/>
        <v>6395.882325325321</v>
      </c>
      <c r="J42" s="109"/>
      <c r="K42" s="20" t="s">
        <v>47</v>
      </c>
    </row>
    <row r="43" spans="2:11" ht="15">
      <c r="B43" s="20" t="s">
        <v>48</v>
      </c>
      <c r="C43" s="40">
        <v>851.8</v>
      </c>
      <c r="D43" s="40">
        <v>1500.4</v>
      </c>
      <c r="E43" s="37">
        <f t="shared" si="1"/>
        <v>1500400000000</v>
      </c>
      <c r="F43" s="51">
        <f t="shared" si="2"/>
        <v>1.5004000000000002</v>
      </c>
      <c r="G43" s="40">
        <v>22.2</v>
      </c>
      <c r="H43" s="45">
        <v>236348000</v>
      </c>
      <c r="I43" s="44">
        <f t="shared" si="3"/>
        <v>6348.26611606614</v>
      </c>
      <c r="J43" s="109"/>
      <c r="K43" s="20" t="s">
        <v>48</v>
      </c>
    </row>
    <row r="44" spans="2:11" ht="15">
      <c r="B44" s="20" t="s">
        <v>49</v>
      </c>
      <c r="C44" s="40">
        <v>946.3</v>
      </c>
      <c r="D44" s="40">
        <v>1612.2</v>
      </c>
      <c r="E44" s="37">
        <f t="shared" si="1"/>
        <v>1612200000000</v>
      </c>
      <c r="F44" s="51">
        <f t="shared" si="2"/>
        <v>1.6122</v>
      </c>
      <c r="G44" s="40">
        <v>22.8</v>
      </c>
      <c r="H44" s="45">
        <v>238466000</v>
      </c>
      <c r="I44" s="44">
        <f t="shared" si="3"/>
        <v>6760.712218932678</v>
      </c>
      <c r="J44" s="109"/>
      <c r="K44" s="20" t="s">
        <v>49</v>
      </c>
    </row>
    <row r="45" spans="2:11" ht="15">
      <c r="B45" s="20" t="s">
        <v>50</v>
      </c>
      <c r="C45" s="40">
        <v>990.4</v>
      </c>
      <c r="D45" s="40">
        <v>1644.6</v>
      </c>
      <c r="E45" s="37">
        <f t="shared" si="1"/>
        <v>1644600000000</v>
      </c>
      <c r="F45" s="51">
        <f t="shared" si="2"/>
        <v>1.6445999999999998</v>
      </c>
      <c r="G45" s="40">
        <v>22.5</v>
      </c>
      <c r="H45" s="45">
        <v>240651000</v>
      </c>
      <c r="I45" s="44">
        <f t="shared" si="3"/>
        <v>6833.962875699664</v>
      </c>
      <c r="J45" s="109"/>
      <c r="K45" s="20" t="s">
        <v>50</v>
      </c>
    </row>
    <row r="46" spans="2:11" ht="15">
      <c r="B46" s="20" t="s">
        <v>51</v>
      </c>
      <c r="C46" s="40">
        <v>1004</v>
      </c>
      <c r="D46" s="40">
        <v>1616</v>
      </c>
      <c r="E46" s="37">
        <f t="shared" si="1"/>
        <v>1616000000000</v>
      </c>
      <c r="F46" s="51">
        <f t="shared" si="2"/>
        <v>1.616</v>
      </c>
      <c r="G46" s="40">
        <v>21.6</v>
      </c>
      <c r="H46" s="45">
        <v>242804000</v>
      </c>
      <c r="I46" s="44">
        <f t="shared" si="3"/>
        <v>6655.574043261231</v>
      </c>
      <c r="J46" s="109"/>
      <c r="K46" s="20" t="s">
        <v>51</v>
      </c>
    </row>
    <row r="47" spans="2:11" ht="15">
      <c r="B47" s="20" t="s">
        <v>52</v>
      </c>
      <c r="C47" s="40">
        <v>1064.4</v>
      </c>
      <c r="D47" s="40">
        <v>1663.2</v>
      </c>
      <c r="E47" s="37">
        <f t="shared" si="1"/>
        <v>1663200000000</v>
      </c>
      <c r="F47" s="51">
        <f t="shared" si="2"/>
        <v>1.6632</v>
      </c>
      <c r="G47" s="40">
        <v>21.3</v>
      </c>
      <c r="H47" s="45">
        <v>245021000</v>
      </c>
      <c r="I47" s="44">
        <f t="shared" si="3"/>
        <v>6787.989600891352</v>
      </c>
      <c r="J47" s="109"/>
      <c r="K47" s="20" t="s">
        <v>52</v>
      </c>
    </row>
    <row r="48" spans="2:11" ht="15.75" thickBot="1">
      <c r="B48" s="20" t="s">
        <v>53</v>
      </c>
      <c r="C48" s="38">
        <v>1143.7</v>
      </c>
      <c r="D48" s="38">
        <v>1723.3</v>
      </c>
      <c r="E48" s="37">
        <f t="shared" si="1"/>
        <v>1723300000000</v>
      </c>
      <c r="F48" s="51">
        <f t="shared" si="2"/>
        <v>1.7233</v>
      </c>
      <c r="G48" s="38">
        <v>21.2</v>
      </c>
      <c r="H48" s="45">
        <v>247342000</v>
      </c>
      <c r="I48" s="44">
        <f t="shared" si="3"/>
        <v>6967.27607927485</v>
      </c>
      <c r="J48" s="110"/>
      <c r="K48" s="20" t="s">
        <v>53</v>
      </c>
    </row>
    <row r="49" spans="2:11" ht="16.5" customHeight="1">
      <c r="B49" s="20" t="s">
        <v>54</v>
      </c>
      <c r="C49" s="39">
        <v>1253</v>
      </c>
      <c r="D49" s="39">
        <v>1831.3</v>
      </c>
      <c r="E49" s="37">
        <f t="shared" si="1"/>
        <v>1831300000000</v>
      </c>
      <c r="F49" s="51">
        <f t="shared" si="2"/>
        <v>1.8313</v>
      </c>
      <c r="G49" s="39">
        <v>21.9</v>
      </c>
      <c r="H49" s="45">
        <v>249973000</v>
      </c>
      <c r="I49" s="44">
        <f t="shared" si="3"/>
        <v>7325.9912070503615</v>
      </c>
      <c r="J49" s="108" t="s">
        <v>83</v>
      </c>
      <c r="K49" s="20" t="s">
        <v>54</v>
      </c>
    </row>
    <row r="50" spans="2:11" ht="15">
      <c r="B50" s="20" t="s">
        <v>55</v>
      </c>
      <c r="C50" s="40">
        <v>1324.2</v>
      </c>
      <c r="D50" s="40">
        <v>1848.2</v>
      </c>
      <c r="E50" s="37">
        <f t="shared" si="1"/>
        <v>1848200000000</v>
      </c>
      <c r="F50" s="51">
        <f t="shared" si="2"/>
        <v>1.8482</v>
      </c>
      <c r="G50" s="40">
        <v>22.3</v>
      </c>
      <c r="H50" s="45">
        <v>252665000</v>
      </c>
      <c r="I50" s="44">
        <f t="shared" si="3"/>
        <v>7314.823976411454</v>
      </c>
      <c r="J50" s="109"/>
      <c r="K50" s="20" t="s">
        <v>55</v>
      </c>
    </row>
    <row r="51" spans="2:11" ht="15">
      <c r="B51" s="20" t="s">
        <v>56</v>
      </c>
      <c r="C51" s="40">
        <v>1381.5</v>
      </c>
      <c r="D51" s="40">
        <v>1857.1</v>
      </c>
      <c r="E51" s="37">
        <f t="shared" si="1"/>
        <v>1857100000000</v>
      </c>
      <c r="F51" s="51">
        <f t="shared" si="2"/>
        <v>1.8571</v>
      </c>
      <c r="G51" s="40">
        <v>22.1</v>
      </c>
      <c r="H51" s="45">
        <v>255410000</v>
      </c>
      <c r="I51" s="44">
        <f t="shared" si="3"/>
        <v>7271.054383148663</v>
      </c>
      <c r="J51" s="109"/>
      <c r="K51" s="20" t="s">
        <v>56</v>
      </c>
    </row>
    <row r="52" spans="2:11" ht="15.75" thickBot="1">
      <c r="B52" s="20" t="s">
        <v>57</v>
      </c>
      <c r="C52" s="38">
        <v>1409.4</v>
      </c>
      <c r="D52" s="38">
        <v>1844.7</v>
      </c>
      <c r="E52" s="37">
        <f t="shared" si="1"/>
        <v>1844700000000</v>
      </c>
      <c r="F52" s="51">
        <f t="shared" si="2"/>
        <v>1.8447</v>
      </c>
      <c r="G52" s="38">
        <v>21.4</v>
      </c>
      <c r="H52" s="45">
        <v>258119000</v>
      </c>
      <c r="I52" s="44">
        <f t="shared" si="3"/>
        <v>7146.7036521914315</v>
      </c>
      <c r="J52" s="110"/>
      <c r="K52" s="20" t="s">
        <v>57</v>
      </c>
    </row>
    <row r="53" spans="2:11" ht="15">
      <c r="B53" s="20" t="s">
        <v>58</v>
      </c>
      <c r="C53" s="39">
        <v>1461.8</v>
      </c>
      <c r="D53" s="39">
        <v>1878.4</v>
      </c>
      <c r="E53" s="37">
        <f t="shared" si="1"/>
        <v>1878400000000</v>
      </c>
      <c r="F53" s="51">
        <f t="shared" si="2"/>
        <v>1.8784</v>
      </c>
      <c r="G53" s="39">
        <v>21</v>
      </c>
      <c r="H53" s="45">
        <v>260637000</v>
      </c>
      <c r="I53" s="44">
        <f t="shared" si="3"/>
        <v>7206.958336690493</v>
      </c>
      <c r="J53" s="105" t="s">
        <v>88</v>
      </c>
      <c r="K53" s="20" t="s">
        <v>58</v>
      </c>
    </row>
    <row r="54" spans="2:11" ht="15">
      <c r="B54" s="20" t="s">
        <v>59</v>
      </c>
      <c r="C54" s="40">
        <v>1515.7</v>
      </c>
      <c r="D54" s="40">
        <v>1895.9</v>
      </c>
      <c r="E54" s="37">
        <f t="shared" si="1"/>
        <v>1895900000000</v>
      </c>
      <c r="F54" s="51">
        <f t="shared" si="2"/>
        <v>1.8959000000000001</v>
      </c>
      <c r="G54" s="40">
        <v>20.6</v>
      </c>
      <c r="H54" s="45">
        <v>263082000</v>
      </c>
      <c r="I54" s="44">
        <f t="shared" si="3"/>
        <v>7206.49835412533</v>
      </c>
      <c r="J54" s="106"/>
      <c r="K54" s="20" t="s">
        <v>59</v>
      </c>
    </row>
    <row r="55" spans="2:11" ht="15">
      <c r="B55" s="20" t="s">
        <v>60</v>
      </c>
      <c r="C55" s="40">
        <v>1560.5</v>
      </c>
      <c r="D55" s="40">
        <v>1906.1</v>
      </c>
      <c r="E55" s="37">
        <f t="shared" si="1"/>
        <v>1906100000000</v>
      </c>
      <c r="F55" s="51">
        <f t="shared" si="2"/>
        <v>1.9061</v>
      </c>
      <c r="G55" s="40">
        <v>20.2</v>
      </c>
      <c r="H55" s="45">
        <v>265502000</v>
      </c>
      <c r="I55" s="44">
        <f t="shared" si="3"/>
        <v>7179.23028828408</v>
      </c>
      <c r="J55" s="106"/>
      <c r="K55" s="20" t="s">
        <v>60</v>
      </c>
    </row>
    <row r="56" spans="2:11" ht="15">
      <c r="B56" s="20" t="s">
        <v>61</v>
      </c>
      <c r="C56" s="40">
        <v>1601.1</v>
      </c>
      <c r="D56" s="40">
        <v>1915.4</v>
      </c>
      <c r="E56" s="37">
        <f t="shared" si="1"/>
        <v>1915400000000</v>
      </c>
      <c r="F56" s="51">
        <f t="shared" si="2"/>
        <v>1.9154</v>
      </c>
      <c r="G56" s="40">
        <v>19.5</v>
      </c>
      <c r="H56" s="45">
        <v>268048000</v>
      </c>
      <c r="I56" s="44">
        <f t="shared" si="3"/>
        <v>7145.735092222289</v>
      </c>
      <c r="J56" s="106"/>
      <c r="K56" s="20" t="s">
        <v>61</v>
      </c>
    </row>
    <row r="57" spans="2:11" ht="15">
      <c r="B57" s="20" t="s">
        <v>62</v>
      </c>
      <c r="C57" s="40">
        <v>1652.5</v>
      </c>
      <c r="D57" s="40">
        <v>1958.1</v>
      </c>
      <c r="E57" s="37">
        <f t="shared" si="1"/>
        <v>1958100000000</v>
      </c>
      <c r="F57" s="51">
        <f t="shared" si="2"/>
        <v>1.9581</v>
      </c>
      <c r="G57" s="40">
        <v>19.1</v>
      </c>
      <c r="H57" s="45">
        <v>270509000</v>
      </c>
      <c r="I57" s="44">
        <f t="shared" si="3"/>
        <v>7238.576165672861</v>
      </c>
      <c r="J57" s="106"/>
      <c r="K57" s="20" t="s">
        <v>62</v>
      </c>
    </row>
    <row r="58" spans="2:11" ht="15">
      <c r="B58" s="20" t="s">
        <v>63</v>
      </c>
      <c r="C58" s="40">
        <v>1701.8</v>
      </c>
      <c r="D58" s="40">
        <v>1988.6</v>
      </c>
      <c r="E58" s="37">
        <f t="shared" si="1"/>
        <v>1988600000000</v>
      </c>
      <c r="F58" s="51">
        <f t="shared" si="2"/>
        <v>1.9886</v>
      </c>
      <c r="G58" s="40">
        <v>18.5</v>
      </c>
      <c r="H58" s="45">
        <v>272945000</v>
      </c>
      <c r="I58" s="44">
        <f t="shared" si="3"/>
        <v>7285.7169026727</v>
      </c>
      <c r="J58" s="106"/>
      <c r="K58" s="20" t="s">
        <v>63</v>
      </c>
    </row>
    <row r="59" spans="2:11" ht="15">
      <c r="B59" s="20" t="s">
        <v>64</v>
      </c>
      <c r="C59" s="40">
        <v>1789</v>
      </c>
      <c r="D59" s="40">
        <v>2039.9</v>
      </c>
      <c r="E59" s="37">
        <f t="shared" si="1"/>
        <v>2039900000000</v>
      </c>
      <c r="F59" s="51">
        <f t="shared" si="2"/>
        <v>2.0399000000000003</v>
      </c>
      <c r="G59" s="40">
        <v>18.2</v>
      </c>
      <c r="H59" s="46">
        <v>282171957</v>
      </c>
      <c r="I59" s="44">
        <f t="shared" si="3"/>
        <v>7229.279697698663</v>
      </c>
      <c r="J59" s="106"/>
      <c r="K59" s="20" t="s">
        <v>64</v>
      </c>
    </row>
    <row r="60" spans="2:11" ht="15.75" thickBot="1">
      <c r="B60" s="20" t="s">
        <v>65</v>
      </c>
      <c r="C60" s="38">
        <v>1862.8</v>
      </c>
      <c r="D60" s="38">
        <v>2071.7</v>
      </c>
      <c r="E60" s="37">
        <f t="shared" si="1"/>
        <v>2071699999999.9998</v>
      </c>
      <c r="F60" s="51">
        <f t="shared" si="2"/>
        <v>2.0717</v>
      </c>
      <c r="G60" s="38">
        <v>18.2</v>
      </c>
      <c r="H60" s="46">
        <v>285081556</v>
      </c>
      <c r="I60" s="44">
        <f t="shared" si="3"/>
        <v>7267.043259718983</v>
      </c>
      <c r="J60" s="107"/>
      <c r="K60" s="20" t="s">
        <v>65</v>
      </c>
    </row>
    <row r="61" spans="2:11" ht="15">
      <c r="B61" s="20" t="s">
        <v>66</v>
      </c>
      <c r="C61" s="39">
        <v>2010.9</v>
      </c>
      <c r="D61" s="39">
        <v>2200.6</v>
      </c>
      <c r="E61" s="37">
        <f t="shared" si="1"/>
        <v>2200600000000</v>
      </c>
      <c r="F61" s="51">
        <f t="shared" si="2"/>
        <v>2.2006</v>
      </c>
      <c r="G61" s="39">
        <v>19.1</v>
      </c>
      <c r="H61" s="46">
        <v>287803914</v>
      </c>
      <c r="I61" s="44">
        <f t="shared" si="3"/>
        <v>7646.178154477774</v>
      </c>
      <c r="J61" s="108" t="s">
        <v>80</v>
      </c>
      <c r="K61" s="20" t="s">
        <v>66</v>
      </c>
    </row>
    <row r="62" spans="2:11" ht="15">
      <c r="B62" s="20" t="s">
        <v>67</v>
      </c>
      <c r="C62" s="40">
        <v>2159.9</v>
      </c>
      <c r="D62" s="40">
        <v>2303.2</v>
      </c>
      <c r="E62" s="37">
        <f t="shared" si="1"/>
        <v>2303200000000</v>
      </c>
      <c r="F62" s="51">
        <f t="shared" si="2"/>
        <v>2.3032</v>
      </c>
      <c r="G62" s="40">
        <v>19.7</v>
      </c>
      <c r="H62" s="46">
        <v>290326418</v>
      </c>
      <c r="I62" s="44">
        <f t="shared" si="3"/>
        <v>7933.139587731213</v>
      </c>
      <c r="J62" s="109"/>
      <c r="K62" s="20" t="s">
        <v>67</v>
      </c>
    </row>
    <row r="63" spans="2:11" ht="15">
      <c r="B63" s="20" t="s">
        <v>68</v>
      </c>
      <c r="C63" s="40">
        <v>2292.8</v>
      </c>
      <c r="D63" s="40">
        <v>2377.2</v>
      </c>
      <c r="E63" s="37">
        <f t="shared" si="1"/>
        <v>2377200000000</v>
      </c>
      <c r="F63" s="51">
        <f t="shared" si="2"/>
        <v>2.3771999999999998</v>
      </c>
      <c r="G63" s="40">
        <v>19.6</v>
      </c>
      <c r="H63" s="46">
        <v>293045739</v>
      </c>
      <c r="I63" s="44">
        <f t="shared" si="3"/>
        <v>8112.044243031973</v>
      </c>
      <c r="J63" s="109"/>
      <c r="K63" s="20" t="s">
        <v>68</v>
      </c>
    </row>
    <row r="64" spans="2:11" ht="15">
      <c r="B64" s="20" t="s">
        <v>69</v>
      </c>
      <c r="C64" s="40">
        <v>2472</v>
      </c>
      <c r="D64" s="40">
        <v>2472</v>
      </c>
      <c r="E64" s="37">
        <f t="shared" si="1"/>
        <v>2472000000000</v>
      </c>
      <c r="F64" s="51">
        <f t="shared" si="2"/>
        <v>2.472</v>
      </c>
      <c r="G64" s="40">
        <v>19.9</v>
      </c>
      <c r="H64" s="46">
        <v>295753151</v>
      </c>
      <c r="I64" s="44">
        <f t="shared" si="3"/>
        <v>8358.32176814238</v>
      </c>
      <c r="J64" s="109"/>
      <c r="K64" s="20" t="s">
        <v>69</v>
      </c>
    </row>
    <row r="65" spans="2:11" ht="15">
      <c r="B65" s="20" t="s">
        <v>70</v>
      </c>
      <c r="C65" s="40">
        <v>2655</v>
      </c>
      <c r="D65" s="40">
        <v>2564.3</v>
      </c>
      <c r="E65" s="37">
        <f t="shared" si="1"/>
        <v>2564300000000</v>
      </c>
      <c r="F65" s="51">
        <f t="shared" si="2"/>
        <v>2.5643000000000002</v>
      </c>
      <c r="G65" s="40">
        <v>20.1</v>
      </c>
      <c r="H65" s="46">
        <v>298593212</v>
      </c>
      <c r="I65" s="44">
        <f t="shared" si="3"/>
        <v>8587.938027204718</v>
      </c>
      <c r="J65" s="109"/>
      <c r="K65" s="20" t="s">
        <v>70</v>
      </c>
    </row>
    <row r="66" spans="2:11" ht="15">
      <c r="B66" s="20" t="s">
        <v>71</v>
      </c>
      <c r="C66" s="40">
        <v>2728.7</v>
      </c>
      <c r="D66" s="40">
        <v>2564.1</v>
      </c>
      <c r="E66" s="37">
        <f t="shared" si="1"/>
        <v>2564100000000</v>
      </c>
      <c r="F66" s="51">
        <f t="shared" si="2"/>
        <v>2.5641</v>
      </c>
      <c r="G66" s="40">
        <v>19.7</v>
      </c>
      <c r="H66" s="46">
        <v>301579895</v>
      </c>
      <c r="I66" s="44">
        <f t="shared" si="3"/>
        <v>8502.224592922548</v>
      </c>
      <c r="J66" s="109"/>
      <c r="K66" s="20" t="s">
        <v>71</v>
      </c>
    </row>
    <row r="67" spans="2:11" ht="15">
      <c r="B67" s="20" t="s">
        <v>72</v>
      </c>
      <c r="C67" s="40">
        <v>2982.5</v>
      </c>
      <c r="D67" s="40">
        <v>2703.8</v>
      </c>
      <c r="E67" s="37">
        <f t="shared" si="1"/>
        <v>2703800000000</v>
      </c>
      <c r="F67" s="51">
        <f t="shared" si="2"/>
        <v>2.7038</v>
      </c>
      <c r="G67" s="40">
        <v>20.8</v>
      </c>
      <c r="H67" s="46">
        <v>304374846</v>
      </c>
      <c r="I67" s="44">
        <f t="shared" si="3"/>
        <v>8883.125644357615</v>
      </c>
      <c r="J67" s="109"/>
      <c r="K67" s="20" t="s">
        <v>72</v>
      </c>
    </row>
    <row r="68" spans="2:11" ht="15.75" thickBot="1">
      <c r="B68" s="20" t="s">
        <v>73</v>
      </c>
      <c r="C68" s="38">
        <v>3517.7</v>
      </c>
      <c r="D68" s="38">
        <v>3173.4</v>
      </c>
      <c r="E68" s="37">
        <f t="shared" si="1"/>
        <v>3173400000000</v>
      </c>
      <c r="F68" s="51">
        <f t="shared" si="2"/>
        <v>3.1734</v>
      </c>
      <c r="G68" s="38">
        <v>25.2</v>
      </c>
      <c r="H68" s="46">
        <v>307006550</v>
      </c>
      <c r="I68" s="44">
        <f>E68/H68</f>
        <v>10336.587281281132</v>
      </c>
      <c r="J68" s="110"/>
      <c r="K68" s="20" t="s">
        <v>73</v>
      </c>
    </row>
    <row r="69" spans="2:11" ht="15">
      <c r="B69" s="20" t="s">
        <v>74</v>
      </c>
      <c r="C69" s="39">
        <v>3456.2</v>
      </c>
      <c r="D69" s="39">
        <v>3081</v>
      </c>
      <c r="E69" s="42">
        <f>D69*1000000000</f>
        <v>3081000000000</v>
      </c>
      <c r="F69" s="52">
        <f>D69/1000</f>
        <v>3.081</v>
      </c>
      <c r="G69" s="39">
        <v>24.1</v>
      </c>
      <c r="H69" s="45">
        <v>309000000</v>
      </c>
      <c r="I69" s="44">
        <f>E69/H69</f>
        <v>9970.873786407767</v>
      </c>
      <c r="J69" s="105" t="s">
        <v>81</v>
      </c>
      <c r="K69" s="20" t="s">
        <v>74</v>
      </c>
    </row>
    <row r="70" spans="2:11" ht="15" customHeight="1">
      <c r="B70" s="20" t="s">
        <v>75</v>
      </c>
      <c r="C70" s="40">
        <v>3603.1</v>
      </c>
      <c r="D70" s="40">
        <v>3126.3</v>
      </c>
      <c r="E70" s="42">
        <f>D70*1000000000</f>
        <v>3126300000000</v>
      </c>
      <c r="F70" s="52">
        <f>D70/1000</f>
        <v>3.1263</v>
      </c>
      <c r="G70" s="40">
        <v>24.1</v>
      </c>
      <c r="H70" s="45">
        <v>311591917</v>
      </c>
      <c r="I70" s="44">
        <f>E70/H70</f>
        <v>10033.315466267375</v>
      </c>
      <c r="J70" s="106"/>
      <c r="K70" s="20" t="s">
        <v>75</v>
      </c>
    </row>
    <row r="71" spans="2:17" ht="15">
      <c r="B71" s="35">
        <v>2012</v>
      </c>
      <c r="C71" s="83">
        <v>3538.4</v>
      </c>
      <c r="D71" s="88">
        <f>C71/C77</f>
        <v>2994.8370715192555</v>
      </c>
      <c r="E71" s="42">
        <f>D71*1000000000</f>
        <v>2994837071519.2554</v>
      </c>
      <c r="F71" s="52">
        <f>D71/1000</f>
        <v>2.9948370715192554</v>
      </c>
      <c r="G71" s="30" t="s">
        <v>160</v>
      </c>
      <c r="H71" s="47">
        <v>314309437</v>
      </c>
      <c r="I71" s="44">
        <f>E71/H71</f>
        <v>9528.307836074471</v>
      </c>
      <c r="J71" s="106"/>
      <c r="K71" s="35">
        <v>2012</v>
      </c>
      <c r="N71" s="119"/>
      <c r="O71" s="120"/>
      <c r="P71" s="120"/>
      <c r="Q71" s="8"/>
    </row>
    <row r="72" spans="2:17" ht="15">
      <c r="B72" s="15">
        <v>2013</v>
      </c>
      <c r="C72" s="41">
        <v>3754</v>
      </c>
      <c r="D72" s="89">
        <f>C72/C78</f>
        <v>3116.387182467209</v>
      </c>
      <c r="E72" s="42">
        <f>D72*1000000000</f>
        <v>3116387182467.209</v>
      </c>
      <c r="F72" s="52">
        <f>D72/1000</f>
        <v>3.1163871824672094</v>
      </c>
      <c r="G72" s="40" t="s">
        <v>160</v>
      </c>
      <c r="H72" s="48">
        <v>315329578</v>
      </c>
      <c r="I72" s="44">
        <f>E72/H72</f>
        <v>9882.952313681177</v>
      </c>
      <c r="J72" s="118"/>
      <c r="K72" s="20">
        <v>2013</v>
      </c>
      <c r="L72" s="16"/>
      <c r="M72" s="17"/>
      <c r="N72" s="119"/>
      <c r="O72" s="9"/>
      <c r="P72" s="9"/>
      <c r="Q72" s="8"/>
    </row>
    <row r="73" spans="17:25" ht="15" customHeight="1">
      <c r="Q73" s="7"/>
      <c r="S73" s="10"/>
      <c r="T73" s="117"/>
      <c r="U73" s="104"/>
      <c r="V73" s="112"/>
      <c r="W73" s="111"/>
      <c r="X73" s="111"/>
      <c r="Y73" s="8"/>
    </row>
    <row r="74" spans="19:25" ht="15" customHeight="1">
      <c r="S74" s="11"/>
      <c r="T74" s="117"/>
      <c r="U74" s="104"/>
      <c r="V74" s="112"/>
      <c r="W74" s="111"/>
      <c r="X74" s="111"/>
      <c r="Y74" s="8"/>
    </row>
    <row r="75" spans="19:25" ht="15">
      <c r="S75" s="11"/>
      <c r="T75" s="117"/>
      <c r="U75" s="104"/>
      <c r="V75" s="112"/>
      <c r="W75" s="111"/>
      <c r="X75" s="111"/>
      <c r="Y75" s="8"/>
    </row>
    <row r="76" spans="2:25" ht="15">
      <c r="B76" t="s">
        <v>159</v>
      </c>
      <c r="S76" s="11"/>
      <c r="T76" s="117"/>
      <c r="U76" s="104"/>
      <c r="V76" s="112"/>
      <c r="W76" s="111"/>
      <c r="X76" s="111"/>
      <c r="Y76" s="8"/>
    </row>
    <row r="77" spans="2:25" ht="29.25">
      <c r="B77" s="81" t="s">
        <v>95</v>
      </c>
      <c r="C77" s="87">
        <v>1.1815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12"/>
      <c r="T77" s="117"/>
      <c r="U77" s="104"/>
      <c r="V77" s="112"/>
      <c r="W77" s="111"/>
      <c r="X77" s="111"/>
      <c r="Y77" s="8"/>
    </row>
    <row r="78" spans="2:25" ht="34.5" customHeight="1">
      <c r="B78" s="81" t="s">
        <v>94</v>
      </c>
      <c r="C78" s="87">
        <v>1.2046</v>
      </c>
      <c r="E78" s="74"/>
      <c r="I78" s="5"/>
      <c r="J78" s="5"/>
      <c r="K78" s="5"/>
      <c r="L78" s="5"/>
      <c r="M78" s="5"/>
      <c r="N78" s="5"/>
      <c r="O78" s="5"/>
      <c r="P78" s="5"/>
      <c r="Q78" s="5"/>
      <c r="R78" s="5"/>
      <c r="S78" s="11"/>
      <c r="T78" s="117"/>
      <c r="U78" s="104"/>
      <c r="V78" s="112"/>
      <c r="W78" s="111"/>
      <c r="X78" s="111"/>
      <c r="Y78" s="8"/>
    </row>
    <row r="79" spans="19:25" ht="15">
      <c r="S79" s="11"/>
      <c r="T79" s="117"/>
      <c r="U79" s="104"/>
      <c r="V79" s="112"/>
      <c r="W79" s="111"/>
      <c r="X79" s="111"/>
      <c r="Y79" s="8"/>
    </row>
    <row r="80" spans="19:25" ht="15">
      <c r="S80" s="11"/>
      <c r="T80" s="117"/>
      <c r="U80" s="104"/>
      <c r="V80" s="112"/>
      <c r="W80" s="111"/>
      <c r="X80" s="111"/>
      <c r="Y80" s="8"/>
    </row>
    <row r="81" spans="19:25" ht="15">
      <c r="S81" s="11"/>
      <c r="T81" s="117"/>
      <c r="U81" s="104"/>
      <c r="V81" s="112"/>
      <c r="W81" s="111"/>
      <c r="X81" s="111"/>
      <c r="Y81" s="8"/>
    </row>
    <row r="82" spans="19:25" ht="15">
      <c r="S82" s="11"/>
      <c r="T82" s="117"/>
      <c r="U82" s="104"/>
      <c r="V82" s="112"/>
      <c r="W82" s="111"/>
      <c r="X82" s="111"/>
      <c r="Y82" s="8"/>
    </row>
    <row r="83" spans="19:25" ht="15">
      <c r="S83" s="11"/>
      <c r="T83" s="117"/>
      <c r="U83" s="104"/>
      <c r="V83" s="112"/>
      <c r="W83" s="111"/>
      <c r="X83" s="111"/>
      <c r="Y83" s="8"/>
    </row>
    <row r="84" spans="19:25" ht="15">
      <c r="S84" s="11"/>
      <c r="T84" s="117"/>
      <c r="U84" s="104"/>
      <c r="V84" s="112"/>
      <c r="W84" s="111"/>
      <c r="X84" s="111"/>
      <c r="Y84" s="8"/>
    </row>
    <row r="85" spans="19:25" ht="15">
      <c r="S85" s="10"/>
      <c r="T85" s="113"/>
      <c r="U85" s="104"/>
      <c r="V85" s="112"/>
      <c r="W85" s="111"/>
      <c r="X85" s="111"/>
      <c r="Y85" s="8"/>
    </row>
    <row r="86" spans="19:25" ht="15" customHeight="1">
      <c r="S86" s="11"/>
      <c r="T86" s="113"/>
      <c r="U86" s="104"/>
      <c r="V86" s="112"/>
      <c r="W86" s="111"/>
      <c r="X86" s="111"/>
      <c r="Y86" s="8"/>
    </row>
    <row r="87" spans="19:25" ht="15">
      <c r="S87" s="11"/>
      <c r="T87" s="113"/>
      <c r="U87" s="104"/>
      <c r="V87" s="112"/>
      <c r="W87" s="111"/>
      <c r="X87" s="111"/>
      <c r="Y87" s="8"/>
    </row>
    <row r="88" spans="19:25" ht="15">
      <c r="S88" s="11"/>
      <c r="T88" s="113"/>
      <c r="U88" s="104"/>
      <c r="V88" s="112"/>
      <c r="W88" s="111"/>
      <c r="X88" s="111"/>
      <c r="Y88" s="8"/>
    </row>
    <row r="89" spans="19:25" ht="15">
      <c r="S89" s="13"/>
      <c r="T89" s="117"/>
      <c r="U89" s="104"/>
      <c r="V89" s="112"/>
      <c r="W89" s="111"/>
      <c r="X89" s="111"/>
      <c r="Y89" s="8"/>
    </row>
    <row r="90" spans="19:25" ht="15" customHeight="1">
      <c r="S90" s="11"/>
      <c r="T90" s="117"/>
      <c r="U90" s="104"/>
      <c r="V90" s="112"/>
      <c r="W90" s="111"/>
      <c r="X90" s="111"/>
      <c r="Y90" s="8"/>
    </row>
    <row r="91" spans="19:25" ht="15">
      <c r="S91" s="11"/>
      <c r="T91" s="117"/>
      <c r="U91" s="104"/>
      <c r="V91" s="112"/>
      <c r="W91" s="111"/>
      <c r="X91" s="111"/>
      <c r="Y91" s="8"/>
    </row>
    <row r="92" spans="19:25" ht="15">
      <c r="S92" s="11"/>
      <c r="T92" s="117"/>
      <c r="U92" s="104"/>
      <c r="V92" s="112"/>
      <c r="W92" s="111"/>
      <c r="X92" s="111"/>
      <c r="Y92" s="8"/>
    </row>
    <row r="93" spans="19:25" ht="15">
      <c r="S93" s="11"/>
      <c r="T93" s="117"/>
      <c r="U93" s="104"/>
      <c r="V93" s="112"/>
      <c r="W93" s="111"/>
      <c r="X93" s="111"/>
      <c r="Y93" s="8"/>
    </row>
    <row r="94" spans="19:25" ht="15">
      <c r="S94" s="11"/>
      <c r="T94" s="117"/>
      <c r="U94" s="104"/>
      <c r="V94" s="112"/>
      <c r="W94" s="111"/>
      <c r="X94" s="111"/>
      <c r="Y94" s="8"/>
    </row>
    <row r="95" spans="19:25" ht="15">
      <c r="S95" s="11"/>
      <c r="T95" s="117"/>
      <c r="U95" s="104"/>
      <c r="V95" s="112"/>
      <c r="W95" s="111"/>
      <c r="X95" s="111"/>
      <c r="Y95" s="8"/>
    </row>
    <row r="96" spans="19:25" ht="15">
      <c r="S96" s="11"/>
      <c r="T96" s="117"/>
      <c r="U96" s="104"/>
      <c r="V96" s="112"/>
      <c r="W96" s="111"/>
      <c r="X96" s="111"/>
      <c r="Y96" s="8"/>
    </row>
    <row r="97" spans="19:25" ht="15">
      <c r="S97" s="10"/>
      <c r="T97" s="117"/>
      <c r="U97" s="104"/>
      <c r="V97" s="112"/>
      <c r="W97" s="111"/>
      <c r="X97" s="111"/>
      <c r="Y97" s="8"/>
    </row>
    <row r="98" spans="19:25" ht="15" customHeight="1">
      <c r="S98" s="11"/>
      <c r="T98" s="117"/>
      <c r="U98" s="104"/>
      <c r="V98" s="112"/>
      <c r="W98" s="111"/>
      <c r="X98" s="111"/>
      <c r="Y98" s="8"/>
    </row>
    <row r="99" spans="19:25" ht="15">
      <c r="S99" s="11"/>
      <c r="T99" s="117"/>
      <c r="U99" s="104"/>
      <c r="V99" s="112"/>
      <c r="W99" s="111"/>
      <c r="X99" s="111"/>
      <c r="Y99" s="8"/>
    </row>
    <row r="100" spans="19:25" ht="15">
      <c r="S100" s="11"/>
      <c r="T100" s="117"/>
      <c r="U100" s="104"/>
      <c r="V100" s="112"/>
      <c r="W100" s="111"/>
      <c r="X100" s="111"/>
      <c r="Y100" s="8"/>
    </row>
    <row r="101" spans="19:25" ht="15">
      <c r="S101" s="11"/>
      <c r="T101" s="117"/>
      <c r="U101" s="104"/>
      <c r="V101" s="112"/>
      <c r="W101" s="111"/>
      <c r="X101" s="111"/>
      <c r="Y101" s="8"/>
    </row>
    <row r="102" spans="19:25" ht="15">
      <c r="S102" s="11"/>
      <c r="T102" s="117"/>
      <c r="U102" s="104"/>
      <c r="V102" s="112"/>
      <c r="W102" s="111"/>
      <c r="X102" s="111"/>
      <c r="Y102" s="8"/>
    </row>
    <row r="103" spans="19:25" ht="15">
      <c r="S103" s="11"/>
      <c r="T103" s="117"/>
      <c r="U103" s="104"/>
      <c r="V103" s="112"/>
      <c r="W103" s="111"/>
      <c r="X103" s="111"/>
      <c r="Y103" s="8"/>
    </row>
    <row r="104" spans="19:25" ht="15">
      <c r="S104" s="11"/>
      <c r="T104" s="117"/>
      <c r="U104" s="104"/>
      <c r="V104" s="112"/>
      <c r="W104" s="111"/>
      <c r="X104" s="111"/>
      <c r="Y104" s="8"/>
    </row>
    <row r="105" spans="19:25" ht="15" customHeight="1">
      <c r="S105" s="13"/>
      <c r="T105" s="117"/>
      <c r="U105" s="104"/>
      <c r="V105" s="112"/>
      <c r="W105" s="111"/>
      <c r="X105" s="111"/>
      <c r="Y105" s="8"/>
    </row>
    <row r="106" spans="19:25" ht="15" customHeight="1">
      <c r="S106" s="11"/>
      <c r="T106" s="117"/>
      <c r="U106" s="104"/>
      <c r="V106" s="112"/>
      <c r="W106" s="111"/>
      <c r="X106" s="111"/>
      <c r="Y106" s="8"/>
    </row>
    <row r="107" spans="19:25" ht="15">
      <c r="S107" s="11"/>
      <c r="T107" s="117"/>
      <c r="U107" s="104"/>
      <c r="V107" s="112"/>
      <c r="W107" s="111"/>
      <c r="X107" s="111"/>
      <c r="Y107" s="8"/>
    </row>
    <row r="108" spans="19:25" ht="15">
      <c r="S108" s="14"/>
      <c r="T108" s="117"/>
      <c r="U108" s="104"/>
      <c r="V108" s="112"/>
      <c r="W108" s="111"/>
      <c r="X108" s="111"/>
      <c r="Y108" s="8"/>
    </row>
    <row r="109" spans="19:25" ht="15">
      <c r="S109" s="8"/>
      <c r="T109" s="8"/>
      <c r="U109" s="8"/>
      <c r="V109" s="8"/>
      <c r="W109" s="8"/>
      <c r="X109" s="8"/>
      <c r="Y109" s="8"/>
    </row>
    <row r="110" spans="19:25" ht="15">
      <c r="S110" s="8"/>
      <c r="T110" s="8"/>
      <c r="U110" s="8"/>
      <c r="V110" s="8"/>
      <c r="W110" s="8"/>
      <c r="X110" s="8"/>
      <c r="Y110" s="8"/>
    </row>
    <row r="114" spans="19:20" ht="15">
      <c r="S114" s="6"/>
      <c r="T114" s="6"/>
    </row>
    <row r="115" spans="19:20" ht="15">
      <c r="S115" s="5"/>
      <c r="T115" s="5"/>
    </row>
  </sheetData>
  <sheetProtection/>
  <mergeCells count="46">
    <mergeCell ref="B2:B3"/>
    <mergeCell ref="J34:J36"/>
    <mergeCell ref="J37:J40"/>
    <mergeCell ref="J41:J48"/>
    <mergeCell ref="J49:J52"/>
    <mergeCell ref="B1:K1"/>
    <mergeCell ref="J29:J33"/>
    <mergeCell ref="J23:J28"/>
    <mergeCell ref="J21:J22"/>
    <mergeCell ref="J13:J20"/>
    <mergeCell ref="J5:J12"/>
    <mergeCell ref="U85:U88"/>
    <mergeCell ref="T89:T96"/>
    <mergeCell ref="T97:T104"/>
    <mergeCell ref="T105:T108"/>
    <mergeCell ref="J69:J72"/>
    <mergeCell ref="N71:N72"/>
    <mergeCell ref="T73:T76"/>
    <mergeCell ref="T77:T84"/>
    <mergeCell ref="O71:P71"/>
    <mergeCell ref="W73:W76"/>
    <mergeCell ref="X105:X108"/>
    <mergeCell ref="W105:W108"/>
    <mergeCell ref="X89:X96"/>
    <mergeCell ref="W97:W104"/>
    <mergeCell ref="X97:X104"/>
    <mergeCell ref="V73:V76"/>
    <mergeCell ref="V77:V84"/>
    <mergeCell ref="V85:V88"/>
    <mergeCell ref="V89:V96"/>
    <mergeCell ref="V97:V104"/>
    <mergeCell ref="X73:X76"/>
    <mergeCell ref="W77:W84"/>
    <mergeCell ref="X77:X84"/>
    <mergeCell ref="W85:W88"/>
    <mergeCell ref="X85:X88"/>
    <mergeCell ref="U105:U108"/>
    <mergeCell ref="U73:U76"/>
    <mergeCell ref="U77:U84"/>
    <mergeCell ref="J53:J60"/>
    <mergeCell ref="J61:J68"/>
    <mergeCell ref="W89:W96"/>
    <mergeCell ref="U89:U96"/>
    <mergeCell ref="V105:V108"/>
    <mergeCell ref="U97:U104"/>
    <mergeCell ref="T85:T88"/>
  </mergeCells>
  <hyperlinks>
    <hyperlink ref="H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9.140625" style="55" customWidth="1"/>
    <col min="2" max="2" width="20.421875" style="55" customWidth="1"/>
    <col min="3" max="4" width="12.7109375" style="55" customWidth="1"/>
    <col min="5" max="5" width="9.28125" style="55" customWidth="1"/>
    <col min="6" max="6" width="13.421875" style="55" customWidth="1"/>
    <col min="7" max="7" width="12.421875" style="55" hidden="1" customWidth="1"/>
    <col min="8" max="8" width="13.421875" style="68" customWidth="1"/>
    <col min="9" max="9" width="19.00390625" style="55" customWidth="1"/>
    <col min="10" max="10" width="19.421875" style="55" customWidth="1"/>
    <col min="11" max="16384" width="9.140625" style="55" customWidth="1"/>
  </cols>
  <sheetData>
    <row r="1" spans="1:8" ht="14.25">
      <c r="A1" s="53" t="s">
        <v>106</v>
      </c>
      <c r="B1" s="53"/>
      <c r="C1" s="53"/>
      <c r="D1" s="53"/>
      <c r="E1" s="53"/>
      <c r="F1" s="53"/>
      <c r="G1" s="53"/>
      <c r="H1" s="54"/>
    </row>
    <row r="2" spans="1:8" ht="14.25">
      <c r="A2" s="53"/>
      <c r="B2" s="53"/>
      <c r="C2" s="53"/>
      <c r="D2" s="53"/>
      <c r="E2" s="53"/>
      <c r="F2" s="53"/>
      <c r="G2" s="53"/>
      <c r="H2" s="54"/>
    </row>
    <row r="3" spans="1:10" ht="14.25">
      <c r="A3" s="53"/>
      <c r="B3" s="138" t="s">
        <v>161</v>
      </c>
      <c r="C3" s="139"/>
      <c r="D3" s="139"/>
      <c r="E3" s="139"/>
      <c r="F3" s="139"/>
      <c r="G3" s="139"/>
      <c r="H3" s="139"/>
      <c r="I3" s="139"/>
      <c r="J3" s="139"/>
    </row>
    <row r="4" spans="1:12" ht="8.25" customHeight="1">
      <c r="A4" s="53"/>
      <c r="B4" s="139"/>
      <c r="C4" s="139"/>
      <c r="D4" s="139"/>
      <c r="E4" s="139"/>
      <c r="F4" s="139"/>
      <c r="G4" s="139"/>
      <c r="H4" s="139"/>
      <c r="I4" s="139"/>
      <c r="J4" s="139"/>
      <c r="K4" s="53"/>
      <c r="L4" s="53"/>
    </row>
    <row r="5" spans="1:12" s="59" customFormat="1" ht="83.25" customHeight="1">
      <c r="A5" s="56"/>
      <c r="B5" s="140" t="s">
        <v>107</v>
      </c>
      <c r="C5" s="140" t="s">
        <v>108</v>
      </c>
      <c r="D5" s="140" t="s">
        <v>109</v>
      </c>
      <c r="E5" s="142" t="s">
        <v>110</v>
      </c>
      <c r="F5" s="71" t="s">
        <v>111</v>
      </c>
      <c r="G5" s="57" t="s">
        <v>112</v>
      </c>
      <c r="H5" s="58" t="s">
        <v>113</v>
      </c>
      <c r="I5" s="71" t="s">
        <v>163</v>
      </c>
      <c r="J5" s="142" t="s">
        <v>164</v>
      </c>
      <c r="K5" s="56"/>
      <c r="L5" s="56"/>
    </row>
    <row r="6" spans="1:12" s="59" customFormat="1" ht="11.25" customHeight="1">
      <c r="A6" s="56"/>
      <c r="B6" s="141"/>
      <c r="C6" s="141"/>
      <c r="D6" s="141"/>
      <c r="E6" s="143"/>
      <c r="F6" s="132" t="s">
        <v>114</v>
      </c>
      <c r="G6" s="133"/>
      <c r="H6" s="133"/>
      <c r="I6" s="134"/>
      <c r="J6" s="143"/>
      <c r="K6" s="56"/>
      <c r="L6" s="56"/>
    </row>
    <row r="7" spans="1:12" ht="14.25">
      <c r="A7" s="53"/>
      <c r="B7" s="60" t="s">
        <v>103</v>
      </c>
      <c r="C7" s="61" t="s">
        <v>115</v>
      </c>
      <c r="D7" s="61" t="s">
        <v>116</v>
      </c>
      <c r="E7" s="61">
        <v>1946</v>
      </c>
      <c r="F7" s="62">
        <v>609.6</v>
      </c>
      <c r="G7" s="63">
        <v>1953</v>
      </c>
      <c r="H7" s="64">
        <v>677.1</v>
      </c>
      <c r="I7" s="64">
        <f>H7-1024.4</f>
        <v>-347.30000000000007</v>
      </c>
      <c r="J7" s="65">
        <f>(H7-1024.4)/1024.4</f>
        <v>-0.3390277235454901</v>
      </c>
      <c r="K7" s="53"/>
      <c r="L7" s="53"/>
    </row>
    <row r="8" spans="1:12" ht="14.25">
      <c r="A8" s="53"/>
      <c r="B8" s="60" t="s">
        <v>102</v>
      </c>
      <c r="C8" s="61" t="s">
        <v>116</v>
      </c>
      <c r="D8" s="61" t="s">
        <v>117</v>
      </c>
      <c r="E8" s="61">
        <v>1954</v>
      </c>
      <c r="F8" s="62">
        <v>609.2</v>
      </c>
      <c r="G8" s="63">
        <v>1961</v>
      </c>
      <c r="H8" s="64">
        <v>648.5</v>
      </c>
      <c r="I8" s="64">
        <f aca="true" t="shared" si="0" ref="I8:I14">H8-H7</f>
        <v>-28.600000000000023</v>
      </c>
      <c r="J8" s="65">
        <f aca="true" t="shared" si="1" ref="J8:J18">(H8-H7)/H7</f>
        <v>-0.042238960271747186</v>
      </c>
      <c r="K8" s="53"/>
      <c r="L8" s="53"/>
    </row>
    <row r="9" spans="1:12" ht="14.25">
      <c r="A9" s="53"/>
      <c r="B9" s="60" t="s">
        <v>118</v>
      </c>
      <c r="C9" s="61" t="s">
        <v>117</v>
      </c>
      <c r="D9" s="61" t="s">
        <v>134</v>
      </c>
      <c r="E9" s="61">
        <v>1962</v>
      </c>
      <c r="F9" s="62">
        <v>707</v>
      </c>
      <c r="G9" s="63">
        <v>1962</v>
      </c>
      <c r="H9" s="64">
        <v>707</v>
      </c>
      <c r="I9" s="64">
        <f t="shared" si="0"/>
        <v>58.5</v>
      </c>
      <c r="J9" s="65">
        <f t="shared" si="1"/>
        <v>0.09020817270624518</v>
      </c>
      <c r="K9" s="53"/>
      <c r="L9" s="53"/>
    </row>
    <row r="10" spans="1:12" ht="14.25">
      <c r="A10" s="53"/>
      <c r="B10" s="60" t="s">
        <v>100</v>
      </c>
      <c r="C10" s="61" t="s">
        <v>135</v>
      </c>
      <c r="D10" s="61" t="s">
        <v>119</v>
      </c>
      <c r="E10" s="61">
        <v>1963</v>
      </c>
      <c r="F10" s="62">
        <v>705</v>
      </c>
      <c r="G10" s="63">
        <v>1969</v>
      </c>
      <c r="H10" s="64">
        <v>976.3</v>
      </c>
      <c r="I10" s="64">
        <f t="shared" si="0"/>
        <v>269.29999999999995</v>
      </c>
      <c r="J10" s="65">
        <f t="shared" si="1"/>
        <v>0.3809052333804808</v>
      </c>
      <c r="K10" s="53"/>
      <c r="L10" s="53"/>
    </row>
    <row r="11" spans="1:12" ht="14.25">
      <c r="A11" s="53"/>
      <c r="B11" s="60" t="s">
        <v>99</v>
      </c>
      <c r="C11" s="61" t="s">
        <v>119</v>
      </c>
      <c r="D11" s="61" t="s">
        <v>120</v>
      </c>
      <c r="E11" s="61">
        <v>1970</v>
      </c>
      <c r="F11" s="62">
        <v>982.2</v>
      </c>
      <c r="G11" s="63">
        <v>1974</v>
      </c>
      <c r="H11" s="64">
        <v>1027.3</v>
      </c>
      <c r="I11" s="64">
        <f t="shared" si="0"/>
        <v>51</v>
      </c>
      <c r="J11" s="65">
        <f t="shared" si="1"/>
        <v>0.0522380415855782</v>
      </c>
      <c r="K11" s="53"/>
      <c r="L11" s="53"/>
    </row>
    <row r="12" spans="1:12" ht="14.25">
      <c r="A12" s="53"/>
      <c r="B12" s="60" t="s">
        <v>121</v>
      </c>
      <c r="C12" s="61" t="s">
        <v>122</v>
      </c>
      <c r="D12" s="61" t="s">
        <v>123</v>
      </c>
      <c r="E12" s="61">
        <v>1975</v>
      </c>
      <c r="F12" s="62">
        <v>1149.9</v>
      </c>
      <c r="G12" s="63">
        <v>1977</v>
      </c>
      <c r="H12" s="64">
        <v>1213.6</v>
      </c>
      <c r="I12" s="64">
        <f t="shared" si="0"/>
        <v>186.29999999999995</v>
      </c>
      <c r="J12" s="65">
        <f t="shared" si="1"/>
        <v>0.1813491677212109</v>
      </c>
      <c r="K12" s="53"/>
      <c r="L12" s="53"/>
    </row>
    <row r="13" spans="1:12" ht="14.25">
      <c r="A13" s="53"/>
      <c r="B13" s="60" t="s">
        <v>89</v>
      </c>
      <c r="C13" s="61" t="s">
        <v>123</v>
      </c>
      <c r="D13" s="61" t="s">
        <v>124</v>
      </c>
      <c r="E13" s="61">
        <v>1978</v>
      </c>
      <c r="F13" s="62">
        <v>1278.2</v>
      </c>
      <c r="G13" s="63">
        <v>1981</v>
      </c>
      <c r="H13" s="64">
        <v>1416</v>
      </c>
      <c r="I13" s="64">
        <f t="shared" si="0"/>
        <v>202.4000000000001</v>
      </c>
      <c r="J13" s="65">
        <f t="shared" si="1"/>
        <v>0.16677653263019127</v>
      </c>
      <c r="K13" s="53"/>
      <c r="L13" s="53"/>
    </row>
    <row r="14" spans="1:12" ht="14.25">
      <c r="A14" s="53"/>
      <c r="B14" s="60" t="s">
        <v>125</v>
      </c>
      <c r="C14" s="61" t="s">
        <v>124</v>
      </c>
      <c r="D14" s="61" t="s">
        <v>126</v>
      </c>
      <c r="E14" s="61">
        <v>1982</v>
      </c>
      <c r="F14" s="62">
        <v>1451.7</v>
      </c>
      <c r="G14" s="63">
        <v>1989</v>
      </c>
      <c r="H14" s="64">
        <v>1723.3</v>
      </c>
      <c r="I14" s="64">
        <f t="shared" si="0"/>
        <v>307.29999999999995</v>
      </c>
      <c r="J14" s="65">
        <f t="shared" si="1"/>
        <v>0.2170197740112994</v>
      </c>
      <c r="K14" s="53"/>
      <c r="L14" s="53"/>
    </row>
    <row r="15" spans="1:12" ht="14.25">
      <c r="A15" s="53"/>
      <c r="B15" s="60" t="s">
        <v>127</v>
      </c>
      <c r="C15" s="61" t="s">
        <v>126</v>
      </c>
      <c r="D15" s="61" t="s">
        <v>128</v>
      </c>
      <c r="E15" s="61">
        <v>1990</v>
      </c>
      <c r="F15" s="62">
        <v>1831.3</v>
      </c>
      <c r="G15" s="63">
        <v>1993</v>
      </c>
      <c r="H15" s="64">
        <v>1844.7</v>
      </c>
      <c r="I15" s="64">
        <f>H15-H14</f>
        <v>121.40000000000009</v>
      </c>
      <c r="J15" s="65">
        <f t="shared" si="1"/>
        <v>0.07044623687111942</v>
      </c>
      <c r="K15" s="53"/>
      <c r="L15" s="53"/>
    </row>
    <row r="16" spans="1:12" ht="14.25">
      <c r="A16" s="53"/>
      <c r="B16" s="60" t="s">
        <v>88</v>
      </c>
      <c r="C16" s="61" t="s">
        <v>128</v>
      </c>
      <c r="D16" s="61" t="s">
        <v>129</v>
      </c>
      <c r="E16" s="61">
        <v>1994</v>
      </c>
      <c r="F16" s="62">
        <v>1878.4</v>
      </c>
      <c r="G16" s="63">
        <v>2001</v>
      </c>
      <c r="H16" s="64">
        <v>2071.7</v>
      </c>
      <c r="I16" s="64">
        <f>H16-H15</f>
        <v>226.99999999999977</v>
      </c>
      <c r="J16" s="65">
        <f t="shared" si="1"/>
        <v>0.12305523933430898</v>
      </c>
      <c r="K16" s="53"/>
      <c r="L16" s="53"/>
    </row>
    <row r="17" spans="1:12" ht="14.25">
      <c r="A17" s="53"/>
      <c r="B17" s="60" t="s">
        <v>130</v>
      </c>
      <c r="C17" s="61" t="s">
        <v>129</v>
      </c>
      <c r="D17" s="61" t="s">
        <v>131</v>
      </c>
      <c r="E17" s="61">
        <v>2002</v>
      </c>
      <c r="F17" s="62">
        <v>2200.6</v>
      </c>
      <c r="G17" s="63">
        <v>2009</v>
      </c>
      <c r="H17" s="64">
        <v>3173.4</v>
      </c>
      <c r="I17" s="64">
        <f>H17-H16</f>
        <v>1101.7000000000003</v>
      </c>
      <c r="J17" s="65">
        <f t="shared" si="1"/>
        <v>0.5317854901771494</v>
      </c>
      <c r="K17" s="53"/>
      <c r="L17" s="53"/>
    </row>
    <row r="18" spans="1:12" ht="14.25">
      <c r="A18" s="53"/>
      <c r="B18" s="60" t="s">
        <v>132</v>
      </c>
      <c r="C18" s="61" t="s">
        <v>131</v>
      </c>
      <c r="D18" s="66" t="s">
        <v>133</v>
      </c>
      <c r="E18" s="61">
        <v>2010</v>
      </c>
      <c r="F18" s="62">
        <v>3081</v>
      </c>
      <c r="G18" s="66">
        <v>2013</v>
      </c>
      <c r="H18" s="67">
        <v>3116.4</v>
      </c>
      <c r="I18" s="64">
        <f>H18-H17</f>
        <v>-57</v>
      </c>
      <c r="J18" s="65">
        <f t="shared" si="1"/>
        <v>-0.017961807525051995</v>
      </c>
      <c r="K18" s="53"/>
      <c r="L18" s="53"/>
    </row>
    <row r="19" spans="1:12" ht="28.5" customHeight="1">
      <c r="A19" s="53"/>
      <c r="B19" s="135" t="s">
        <v>162</v>
      </c>
      <c r="C19" s="136"/>
      <c r="D19" s="136"/>
      <c r="E19" s="136"/>
      <c r="F19" s="136"/>
      <c r="G19" s="136"/>
      <c r="H19" s="136"/>
      <c r="I19" s="136"/>
      <c r="J19" s="137"/>
      <c r="K19" s="53"/>
      <c r="L19" s="53"/>
    </row>
    <row r="20" spans="9:12" ht="14.25">
      <c r="I20" s="53"/>
      <c r="J20" s="53"/>
      <c r="K20" s="53"/>
      <c r="L20" s="53"/>
    </row>
    <row r="21" spans="9:12" ht="14.25">
      <c r="I21" s="53"/>
      <c r="J21" s="53"/>
      <c r="K21" s="53"/>
      <c r="L21" s="53"/>
    </row>
    <row r="22" spans="9:12" ht="14.25">
      <c r="I22" s="53"/>
      <c r="J22" s="53"/>
      <c r="K22" s="53"/>
      <c r="L22" s="53"/>
    </row>
    <row r="23" ht="14.25">
      <c r="J23" s="53"/>
    </row>
  </sheetData>
  <sheetProtection/>
  <mergeCells count="8">
    <mergeCell ref="F6:I6"/>
    <mergeCell ref="B19:J19"/>
    <mergeCell ref="B3:J4"/>
    <mergeCell ref="B5:B6"/>
    <mergeCell ref="C5:C6"/>
    <mergeCell ref="D5:D6"/>
    <mergeCell ref="E5:E6"/>
    <mergeCell ref="J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defaultGridColor="0" zoomScale="87" zoomScaleNormal="87" zoomScalePageLayoutView="0" colorId="22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5" sqref="D45"/>
    </sheetView>
  </sheetViews>
  <sheetFormatPr defaultColWidth="9.140625" defaultRowHeight="15"/>
  <cols>
    <col min="1" max="1" width="15.7109375" style="27" customWidth="1"/>
    <col min="2" max="5" width="10.7109375" style="0" customWidth="1"/>
    <col min="6" max="6" width="10.7109375" style="82" customWidth="1"/>
    <col min="7" max="7" width="10.7109375" style="0" customWidth="1"/>
    <col min="8" max="8" width="13.7109375" style="0" customWidth="1"/>
    <col min="9" max="11" width="10.7109375" style="0" customWidth="1"/>
  </cols>
  <sheetData>
    <row r="1" spans="1:11" s="27" customFormat="1" ht="27" customHeight="1">
      <c r="A1" s="90" t="s">
        <v>136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27" customFormat="1" ht="13.5" customHeight="1">
      <c r="A2" s="91" t="s">
        <v>137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s="27" customFormat="1" ht="13.5" customHeight="1">
      <c r="A3" s="92" t="s">
        <v>0</v>
      </c>
      <c r="B3" s="98" t="s">
        <v>138</v>
      </c>
      <c r="C3" s="99"/>
      <c r="D3" s="102"/>
      <c r="E3" s="144" t="s">
        <v>1</v>
      </c>
      <c r="F3" s="145"/>
      <c r="G3" s="146"/>
      <c r="H3" s="95" t="s">
        <v>139</v>
      </c>
      <c r="I3" s="98" t="s">
        <v>2</v>
      </c>
      <c r="J3" s="99"/>
      <c r="K3" s="99"/>
    </row>
    <row r="4" spans="1:11" s="27" customFormat="1" ht="45">
      <c r="A4" s="94"/>
      <c r="B4" s="69" t="s">
        <v>98</v>
      </c>
      <c r="C4" s="69" t="s">
        <v>3</v>
      </c>
      <c r="D4" s="69" t="s">
        <v>97</v>
      </c>
      <c r="E4" s="69" t="s">
        <v>98</v>
      </c>
      <c r="F4" s="72" t="s">
        <v>3</v>
      </c>
      <c r="G4" s="69" t="s">
        <v>97</v>
      </c>
      <c r="H4" s="97"/>
      <c r="I4" s="69" t="s">
        <v>98</v>
      </c>
      <c r="J4" s="69" t="s">
        <v>3</v>
      </c>
      <c r="K4" s="69" t="s">
        <v>97</v>
      </c>
    </row>
    <row r="5" spans="1:11" s="27" customFormat="1" ht="14.25">
      <c r="A5" s="28" t="s">
        <v>4</v>
      </c>
      <c r="B5" s="29">
        <v>6.5</v>
      </c>
      <c r="C5" s="29">
        <v>9.5</v>
      </c>
      <c r="D5" s="29">
        <v>-2.9</v>
      </c>
      <c r="E5" s="29">
        <v>81.4</v>
      </c>
      <c r="F5" s="73">
        <v>117.8</v>
      </c>
      <c r="G5" s="29">
        <v>-36.3</v>
      </c>
      <c r="H5" s="74">
        <v>0.0804</v>
      </c>
      <c r="I5" s="29">
        <v>6.8</v>
      </c>
      <c r="J5" s="29">
        <v>9.8</v>
      </c>
      <c r="K5" s="29">
        <v>-3</v>
      </c>
    </row>
    <row r="6" spans="1:11" s="27" customFormat="1" ht="14.25">
      <c r="A6" s="28" t="s">
        <v>5</v>
      </c>
      <c r="B6" s="29">
        <v>8.7</v>
      </c>
      <c r="C6" s="29">
        <v>13.7</v>
      </c>
      <c r="D6" s="29">
        <v>-4.9</v>
      </c>
      <c r="E6" s="29">
        <v>104.2</v>
      </c>
      <c r="F6" s="73">
        <v>163.3</v>
      </c>
      <c r="G6" s="29">
        <v>-59.1</v>
      </c>
      <c r="H6" s="74">
        <v>0.0836</v>
      </c>
      <c r="I6" s="29">
        <v>7.6</v>
      </c>
      <c r="J6" s="29">
        <v>12</v>
      </c>
      <c r="K6" s="29">
        <v>-4.3</v>
      </c>
    </row>
    <row r="7" spans="1:11" s="27" customFormat="1" ht="14.25">
      <c r="A7" s="28" t="s">
        <v>6</v>
      </c>
      <c r="B7" s="29">
        <v>14.6</v>
      </c>
      <c r="C7" s="29">
        <v>35.1</v>
      </c>
      <c r="D7" s="29">
        <v>-20.5</v>
      </c>
      <c r="E7" s="29">
        <v>156.3</v>
      </c>
      <c r="F7" s="73">
        <v>375.4</v>
      </c>
      <c r="G7" s="29">
        <v>-219.1</v>
      </c>
      <c r="H7" s="74">
        <v>0.0936</v>
      </c>
      <c r="I7" s="29">
        <v>10.1</v>
      </c>
      <c r="J7" s="29">
        <v>24.3</v>
      </c>
      <c r="K7" s="29">
        <v>-14.2</v>
      </c>
    </row>
    <row r="8" spans="1:11" s="27" customFormat="1" ht="14.25">
      <c r="A8" s="28" t="s">
        <v>7</v>
      </c>
      <c r="B8" s="29">
        <v>24</v>
      </c>
      <c r="C8" s="29">
        <v>78.6</v>
      </c>
      <c r="D8" s="29">
        <v>-54.6</v>
      </c>
      <c r="E8" s="29">
        <v>233.9</v>
      </c>
      <c r="F8" s="73">
        <v>765.6</v>
      </c>
      <c r="G8" s="29">
        <v>-531.7</v>
      </c>
      <c r="H8" s="74">
        <v>0.1026</v>
      </c>
      <c r="I8" s="29">
        <v>13.3</v>
      </c>
      <c r="J8" s="29">
        <v>43.6</v>
      </c>
      <c r="K8" s="29">
        <v>-30.3</v>
      </c>
    </row>
    <row r="9" spans="1:11" s="27" customFormat="1" ht="14.25">
      <c r="A9" s="28" t="s">
        <v>8</v>
      </c>
      <c r="B9" s="29">
        <v>43.7</v>
      </c>
      <c r="C9" s="29">
        <v>91.3</v>
      </c>
      <c r="D9" s="29">
        <v>-47.6</v>
      </c>
      <c r="E9" s="29">
        <v>461</v>
      </c>
      <c r="F9" s="73">
        <v>962.1</v>
      </c>
      <c r="G9" s="29">
        <v>-501.1</v>
      </c>
      <c r="H9" s="74">
        <v>0.0949</v>
      </c>
      <c r="I9" s="29">
        <v>20.9</v>
      </c>
      <c r="J9" s="29">
        <v>43.6</v>
      </c>
      <c r="K9" s="29">
        <v>-22.7</v>
      </c>
    </row>
    <row r="10" spans="1:11" s="27" customFormat="1" ht="15">
      <c r="A10" s="28" t="s">
        <v>9</v>
      </c>
      <c r="B10" s="29">
        <v>45.2</v>
      </c>
      <c r="C10" s="29">
        <v>92.7</v>
      </c>
      <c r="D10" s="29">
        <v>-47.6</v>
      </c>
      <c r="E10" s="29">
        <v>499</v>
      </c>
      <c r="F10" s="75">
        <v>1024.4</v>
      </c>
      <c r="G10" s="29">
        <v>-525.4</v>
      </c>
      <c r="H10" s="74">
        <v>0.0905</v>
      </c>
      <c r="I10" s="29">
        <v>20.4</v>
      </c>
      <c r="J10" s="29">
        <v>41.9</v>
      </c>
      <c r="K10" s="29">
        <v>-21.5</v>
      </c>
    </row>
    <row r="11" spans="1:11" s="80" customFormat="1" ht="14.25">
      <c r="A11" s="76" t="s">
        <v>10</v>
      </c>
      <c r="B11" s="77">
        <v>39.3</v>
      </c>
      <c r="C11" s="77">
        <v>55.2</v>
      </c>
      <c r="D11" s="77">
        <v>-15.9</v>
      </c>
      <c r="E11" s="77">
        <v>433.7</v>
      </c>
      <c r="F11" s="78">
        <v>609.6</v>
      </c>
      <c r="G11" s="77">
        <v>-175.9</v>
      </c>
      <c r="H11" s="79">
        <v>0.0906</v>
      </c>
      <c r="I11" s="77">
        <v>17.7</v>
      </c>
      <c r="J11" s="77">
        <v>24.8</v>
      </c>
      <c r="K11" s="77">
        <v>-7.2</v>
      </c>
    </row>
    <row r="12" spans="1:11" s="27" customFormat="1" ht="14.25">
      <c r="A12" s="28" t="s">
        <v>11</v>
      </c>
      <c r="B12" s="29">
        <v>38.5</v>
      </c>
      <c r="C12" s="29">
        <v>34.5</v>
      </c>
      <c r="D12" s="29">
        <v>4</v>
      </c>
      <c r="E12" s="29">
        <v>385.1</v>
      </c>
      <c r="F12" s="73">
        <v>345</v>
      </c>
      <c r="G12" s="29">
        <v>40.2</v>
      </c>
      <c r="H12" s="74">
        <v>0.1</v>
      </c>
      <c r="I12" s="29">
        <v>16.5</v>
      </c>
      <c r="J12" s="29">
        <v>14.8</v>
      </c>
      <c r="K12" s="29">
        <v>1.7</v>
      </c>
    </row>
    <row r="13" spans="1:11" s="27" customFormat="1" ht="14.25">
      <c r="A13" s="28" t="s">
        <v>12</v>
      </c>
      <c r="B13" s="29">
        <v>41.6</v>
      </c>
      <c r="C13" s="29">
        <v>29.8</v>
      </c>
      <c r="D13" s="29">
        <v>11.8</v>
      </c>
      <c r="E13" s="29">
        <v>392.8</v>
      </c>
      <c r="F13" s="73">
        <v>281.3</v>
      </c>
      <c r="G13" s="29">
        <v>111.5</v>
      </c>
      <c r="H13" s="74">
        <v>0.1058</v>
      </c>
      <c r="I13" s="29">
        <v>16.2</v>
      </c>
      <c r="J13" s="29">
        <v>11.6</v>
      </c>
      <c r="K13" s="29">
        <v>4.6</v>
      </c>
    </row>
    <row r="14" spans="1:11" s="27" customFormat="1" ht="14.25">
      <c r="A14" s="28" t="s">
        <v>13</v>
      </c>
      <c r="B14" s="29">
        <v>39.4</v>
      </c>
      <c r="C14" s="29">
        <v>38.8</v>
      </c>
      <c r="D14" s="29">
        <v>0.6</v>
      </c>
      <c r="E14" s="29">
        <v>384.9</v>
      </c>
      <c r="F14" s="73">
        <v>379.2</v>
      </c>
      <c r="G14" s="29">
        <v>5.7</v>
      </c>
      <c r="H14" s="74">
        <v>0.1024</v>
      </c>
      <c r="I14" s="29">
        <v>14.5</v>
      </c>
      <c r="J14" s="29">
        <v>14.3</v>
      </c>
      <c r="K14" s="29">
        <v>0.2</v>
      </c>
    </row>
    <row r="15" spans="1:11" s="27" customFormat="1" ht="14.25">
      <c r="A15" s="28" t="s">
        <v>14</v>
      </c>
      <c r="B15" s="29">
        <v>39.4</v>
      </c>
      <c r="C15" s="29">
        <v>42.6</v>
      </c>
      <c r="D15" s="29">
        <v>-3.1</v>
      </c>
      <c r="E15" s="29">
        <v>370.4</v>
      </c>
      <c r="F15" s="73">
        <v>399.6</v>
      </c>
      <c r="G15" s="29">
        <v>-29.3</v>
      </c>
      <c r="H15" s="74">
        <v>0.1065</v>
      </c>
      <c r="I15" s="29">
        <v>14.4</v>
      </c>
      <c r="J15" s="29">
        <v>15.6</v>
      </c>
      <c r="K15" s="29">
        <v>-1.1</v>
      </c>
    </row>
    <row r="16" spans="1:11" s="27" customFormat="1" ht="14.25">
      <c r="A16" s="28" t="s">
        <v>15</v>
      </c>
      <c r="B16" s="29">
        <v>51.6</v>
      </c>
      <c r="C16" s="29">
        <v>45.5</v>
      </c>
      <c r="D16" s="29">
        <v>6.1</v>
      </c>
      <c r="E16" s="29">
        <v>493</v>
      </c>
      <c r="F16" s="73">
        <v>434.7</v>
      </c>
      <c r="G16" s="29">
        <v>58.3</v>
      </c>
      <c r="H16" s="74">
        <v>0.1047</v>
      </c>
      <c r="I16" s="29">
        <v>16.1</v>
      </c>
      <c r="J16" s="29">
        <v>14.2</v>
      </c>
      <c r="K16" s="29">
        <v>1.9</v>
      </c>
    </row>
    <row r="17" spans="1:11" s="27" customFormat="1" ht="14.25">
      <c r="A17" s="28" t="s">
        <v>16</v>
      </c>
      <c r="B17" s="29">
        <v>66.2</v>
      </c>
      <c r="C17" s="29">
        <v>67.7</v>
      </c>
      <c r="D17" s="29">
        <v>-1.5</v>
      </c>
      <c r="E17" s="29">
        <v>635</v>
      </c>
      <c r="F17" s="73">
        <v>649.6</v>
      </c>
      <c r="G17" s="29">
        <v>-14.6</v>
      </c>
      <c r="H17" s="74">
        <v>0.1042</v>
      </c>
      <c r="I17" s="29">
        <v>19</v>
      </c>
      <c r="J17" s="29">
        <v>19.4</v>
      </c>
      <c r="K17" s="29">
        <v>-0.4</v>
      </c>
    </row>
    <row r="18" spans="1:11" s="27" customFormat="1" ht="14.25">
      <c r="A18" s="28" t="s">
        <v>17</v>
      </c>
      <c r="B18" s="29">
        <v>69.6</v>
      </c>
      <c r="C18" s="29">
        <v>76.1</v>
      </c>
      <c r="D18" s="29">
        <v>-6.5</v>
      </c>
      <c r="E18" s="29">
        <v>619.3</v>
      </c>
      <c r="F18" s="78">
        <v>677.1</v>
      </c>
      <c r="G18" s="29">
        <v>-57.8</v>
      </c>
      <c r="H18" s="74">
        <v>0.1124</v>
      </c>
      <c r="I18" s="29">
        <v>18.7</v>
      </c>
      <c r="J18" s="29">
        <v>20.4</v>
      </c>
      <c r="K18" s="29">
        <v>-1.7</v>
      </c>
    </row>
    <row r="19" spans="1:11" s="27" customFormat="1" ht="14.25">
      <c r="A19" s="28" t="s">
        <v>18</v>
      </c>
      <c r="B19" s="29">
        <v>69.7</v>
      </c>
      <c r="C19" s="29">
        <v>70.9</v>
      </c>
      <c r="D19" s="29">
        <v>-1.2</v>
      </c>
      <c r="E19" s="29">
        <v>599.3</v>
      </c>
      <c r="F19" s="73">
        <v>609.2</v>
      </c>
      <c r="G19" s="29">
        <v>-9.9</v>
      </c>
      <c r="H19" s="74">
        <v>0.1163</v>
      </c>
      <c r="I19" s="29">
        <v>18.5</v>
      </c>
      <c r="J19" s="29">
        <v>18.8</v>
      </c>
      <c r="K19" s="29">
        <v>-0.3</v>
      </c>
    </row>
    <row r="20" spans="1:11" s="27" customFormat="1" ht="14.25">
      <c r="A20" s="28" t="s">
        <v>19</v>
      </c>
      <c r="B20" s="29">
        <v>65.5</v>
      </c>
      <c r="C20" s="29">
        <v>68.4</v>
      </c>
      <c r="D20" s="29">
        <v>-3</v>
      </c>
      <c r="E20" s="29">
        <v>544.1</v>
      </c>
      <c r="F20" s="73">
        <v>568.9</v>
      </c>
      <c r="G20" s="29">
        <v>-24.9</v>
      </c>
      <c r="H20" s="74">
        <v>0.1203</v>
      </c>
      <c r="I20" s="29">
        <v>16.5</v>
      </c>
      <c r="J20" s="29">
        <v>17.3</v>
      </c>
      <c r="K20" s="29">
        <v>-0.8</v>
      </c>
    </row>
    <row r="21" spans="1:11" s="27" customFormat="1" ht="14.25">
      <c r="A21" s="28" t="s">
        <v>20</v>
      </c>
      <c r="B21" s="29">
        <v>74.6</v>
      </c>
      <c r="C21" s="29">
        <v>70.6</v>
      </c>
      <c r="D21" s="29">
        <v>3.9</v>
      </c>
      <c r="E21" s="29">
        <v>590.6</v>
      </c>
      <c r="F21" s="73">
        <v>559.3</v>
      </c>
      <c r="G21" s="29">
        <v>31.2</v>
      </c>
      <c r="H21" s="74">
        <v>0.1263</v>
      </c>
      <c r="I21" s="29">
        <v>17.5</v>
      </c>
      <c r="J21" s="29">
        <v>16.5</v>
      </c>
      <c r="K21" s="29">
        <v>0.9</v>
      </c>
    </row>
    <row r="22" spans="1:11" s="27" customFormat="1" ht="14.25">
      <c r="A22" s="28" t="s">
        <v>21</v>
      </c>
      <c r="B22" s="29">
        <v>80</v>
      </c>
      <c r="C22" s="29">
        <v>76.6</v>
      </c>
      <c r="D22" s="29">
        <v>3.4</v>
      </c>
      <c r="E22" s="29">
        <v>602.8</v>
      </c>
      <c r="F22" s="73">
        <v>577.1</v>
      </c>
      <c r="G22" s="29">
        <v>25.7</v>
      </c>
      <c r="H22" s="74">
        <v>0.1327</v>
      </c>
      <c r="I22" s="29">
        <v>17.7</v>
      </c>
      <c r="J22" s="29">
        <v>17</v>
      </c>
      <c r="K22" s="29">
        <v>0.8</v>
      </c>
    </row>
    <row r="23" spans="1:11" s="27" customFormat="1" ht="14.25">
      <c r="A23" s="28" t="s">
        <v>22</v>
      </c>
      <c r="B23" s="29">
        <v>79.6</v>
      </c>
      <c r="C23" s="29">
        <v>82.4</v>
      </c>
      <c r="D23" s="29">
        <v>-2.8</v>
      </c>
      <c r="E23" s="29">
        <v>566.8</v>
      </c>
      <c r="F23" s="73">
        <v>586.5</v>
      </c>
      <c r="G23" s="29">
        <v>-19.7</v>
      </c>
      <c r="H23" s="74">
        <v>0.1405</v>
      </c>
      <c r="I23" s="29">
        <v>17.3</v>
      </c>
      <c r="J23" s="29">
        <v>17.9</v>
      </c>
      <c r="K23" s="29">
        <v>-0.6</v>
      </c>
    </row>
    <row r="24" spans="1:11" s="27" customFormat="1" ht="14.25">
      <c r="A24" s="28" t="s">
        <v>23</v>
      </c>
      <c r="B24" s="29">
        <v>79.2</v>
      </c>
      <c r="C24" s="29">
        <v>92.1</v>
      </c>
      <c r="D24" s="29">
        <v>-12.8</v>
      </c>
      <c r="E24" s="29">
        <v>542.4</v>
      </c>
      <c r="F24" s="73">
        <v>630.4</v>
      </c>
      <c r="G24" s="29">
        <v>-87.9</v>
      </c>
      <c r="H24" s="74">
        <v>0.1461</v>
      </c>
      <c r="I24" s="29">
        <v>16.2</v>
      </c>
      <c r="J24" s="29">
        <v>18.8</v>
      </c>
      <c r="K24" s="29">
        <v>-2.6</v>
      </c>
    </row>
    <row r="25" spans="1:11" s="27" customFormat="1" ht="14.25">
      <c r="A25" s="28" t="s">
        <v>24</v>
      </c>
      <c r="B25" s="29">
        <v>92.5</v>
      </c>
      <c r="C25" s="29">
        <v>92.2</v>
      </c>
      <c r="D25" s="29">
        <v>0.3</v>
      </c>
      <c r="E25" s="29">
        <v>630.5</v>
      </c>
      <c r="F25" s="73">
        <v>628.4</v>
      </c>
      <c r="G25" s="29">
        <v>2</v>
      </c>
      <c r="H25" s="74">
        <v>0.1467</v>
      </c>
      <c r="I25" s="29">
        <v>17.8</v>
      </c>
      <c r="J25" s="29">
        <v>17.8</v>
      </c>
      <c r="K25" s="29">
        <v>0.1</v>
      </c>
    </row>
    <row r="26" spans="1:11" s="27" customFormat="1" ht="14.25">
      <c r="A26" s="28" t="s">
        <v>25</v>
      </c>
      <c r="B26" s="29">
        <v>94.4</v>
      </c>
      <c r="C26" s="29">
        <v>97.7</v>
      </c>
      <c r="D26" s="29">
        <v>-3.3</v>
      </c>
      <c r="E26" s="29">
        <v>626.3</v>
      </c>
      <c r="F26" s="73">
        <v>648.5</v>
      </c>
      <c r="G26" s="29">
        <v>-22.1</v>
      </c>
      <c r="H26" s="74">
        <v>0.1507</v>
      </c>
      <c r="I26" s="29">
        <v>17.8</v>
      </c>
      <c r="J26" s="29">
        <v>18.4</v>
      </c>
      <c r="K26" s="29">
        <v>-0.6</v>
      </c>
    </row>
    <row r="27" spans="1:11" s="27" customFormat="1" ht="14.25">
      <c r="A27" s="28" t="s">
        <v>26</v>
      </c>
      <c r="B27" s="29">
        <v>99.7</v>
      </c>
      <c r="C27" s="29">
        <v>106.8</v>
      </c>
      <c r="D27" s="29">
        <v>-7.1</v>
      </c>
      <c r="E27" s="29">
        <v>659.7</v>
      </c>
      <c r="F27" s="73">
        <v>707</v>
      </c>
      <c r="G27" s="29">
        <v>-47.3</v>
      </c>
      <c r="H27" s="74">
        <v>0.1511</v>
      </c>
      <c r="I27" s="29">
        <v>17.6</v>
      </c>
      <c r="J27" s="29">
        <v>18.8</v>
      </c>
      <c r="K27" s="29">
        <v>-1.3</v>
      </c>
    </row>
    <row r="28" spans="1:11" s="27" customFormat="1" ht="14.25">
      <c r="A28" s="28" t="s">
        <v>27</v>
      </c>
      <c r="B28" s="29">
        <v>106.6</v>
      </c>
      <c r="C28" s="29">
        <v>111.3</v>
      </c>
      <c r="D28" s="29">
        <v>-4.8</v>
      </c>
      <c r="E28" s="29">
        <v>674.9</v>
      </c>
      <c r="F28" s="73">
        <v>705</v>
      </c>
      <c r="G28" s="29">
        <v>-30.1</v>
      </c>
      <c r="H28" s="74">
        <v>0.1579</v>
      </c>
      <c r="I28" s="29">
        <v>17.8</v>
      </c>
      <c r="J28" s="29">
        <v>18.6</v>
      </c>
      <c r="K28" s="29">
        <v>-0.8</v>
      </c>
    </row>
    <row r="29" spans="1:11" s="27" customFormat="1" ht="14.25">
      <c r="A29" s="28" t="s">
        <v>28</v>
      </c>
      <c r="B29" s="29">
        <v>112.6</v>
      </c>
      <c r="C29" s="29">
        <v>118.5</v>
      </c>
      <c r="D29" s="29">
        <v>-5.9</v>
      </c>
      <c r="E29" s="29">
        <v>703.8</v>
      </c>
      <c r="F29" s="73">
        <v>740.8</v>
      </c>
      <c r="G29" s="29">
        <v>-37</v>
      </c>
      <c r="H29" s="74">
        <v>0.16</v>
      </c>
      <c r="I29" s="29">
        <v>17.6</v>
      </c>
      <c r="J29" s="29">
        <v>18.5</v>
      </c>
      <c r="K29" s="29">
        <v>-0.9</v>
      </c>
    </row>
    <row r="30" spans="1:11" s="27" customFormat="1" ht="14.25">
      <c r="A30" s="28" t="s">
        <v>29</v>
      </c>
      <c r="B30" s="29">
        <v>116.8</v>
      </c>
      <c r="C30" s="29">
        <v>118.2</v>
      </c>
      <c r="D30" s="29">
        <v>-1.4</v>
      </c>
      <c r="E30" s="29">
        <v>720.6</v>
      </c>
      <c r="F30" s="73">
        <v>729.4</v>
      </c>
      <c r="G30" s="29">
        <v>-8.7</v>
      </c>
      <c r="H30" s="74">
        <v>0.1621</v>
      </c>
      <c r="I30" s="29">
        <v>17</v>
      </c>
      <c r="J30" s="29">
        <v>17.2</v>
      </c>
      <c r="K30" s="29">
        <v>-0.2</v>
      </c>
    </row>
    <row r="31" spans="1:11" s="27" customFormat="1" ht="14.25">
      <c r="A31" s="28" t="s">
        <v>30</v>
      </c>
      <c r="B31" s="29">
        <v>130.8</v>
      </c>
      <c r="C31" s="29">
        <v>134.5</v>
      </c>
      <c r="D31" s="29">
        <v>-3.7</v>
      </c>
      <c r="E31" s="29">
        <v>788.6</v>
      </c>
      <c r="F31" s="73">
        <v>810.9</v>
      </c>
      <c r="G31" s="29">
        <v>-22.3</v>
      </c>
      <c r="H31" s="74">
        <v>0.1659</v>
      </c>
      <c r="I31" s="29">
        <v>17.3</v>
      </c>
      <c r="J31" s="29">
        <v>17.8</v>
      </c>
      <c r="K31" s="29">
        <v>-0.5</v>
      </c>
    </row>
    <row r="32" spans="1:11" s="27" customFormat="1" ht="14.25">
      <c r="A32" s="28" t="s">
        <v>31</v>
      </c>
      <c r="B32" s="29">
        <v>148.8</v>
      </c>
      <c r="C32" s="29">
        <v>157.5</v>
      </c>
      <c r="D32" s="29">
        <v>-8.6</v>
      </c>
      <c r="E32" s="29">
        <v>875.4</v>
      </c>
      <c r="F32" s="73">
        <v>926.3</v>
      </c>
      <c r="G32" s="29">
        <v>-50.8</v>
      </c>
      <c r="H32" s="74">
        <v>0.17</v>
      </c>
      <c r="I32" s="29">
        <v>18.4</v>
      </c>
      <c r="J32" s="29">
        <v>19.4</v>
      </c>
      <c r="K32" s="29">
        <v>-1.1</v>
      </c>
    </row>
    <row r="33" spans="1:11" s="27" customFormat="1" ht="14.25">
      <c r="A33" s="28" t="s">
        <v>32</v>
      </c>
      <c r="B33" s="29">
        <v>153</v>
      </c>
      <c r="C33" s="29">
        <v>178.1</v>
      </c>
      <c r="D33" s="29">
        <v>-25.2</v>
      </c>
      <c r="E33" s="29">
        <v>866.7</v>
      </c>
      <c r="F33" s="73">
        <v>1009.3</v>
      </c>
      <c r="G33" s="29">
        <v>-142.6</v>
      </c>
      <c r="H33" s="74">
        <v>0.1765</v>
      </c>
      <c r="I33" s="29">
        <v>17.6</v>
      </c>
      <c r="J33" s="29">
        <v>20.5</v>
      </c>
      <c r="K33" s="29">
        <v>-2.9</v>
      </c>
    </row>
    <row r="34" spans="1:11" s="27" customFormat="1" ht="14.25">
      <c r="A34" s="28" t="s">
        <v>33</v>
      </c>
      <c r="B34" s="29">
        <v>186.9</v>
      </c>
      <c r="C34" s="29">
        <v>183.6</v>
      </c>
      <c r="D34" s="29">
        <v>3.2</v>
      </c>
      <c r="E34" s="29">
        <v>993.5</v>
      </c>
      <c r="F34" s="73">
        <v>976.3</v>
      </c>
      <c r="G34" s="29">
        <v>17.2</v>
      </c>
      <c r="H34" s="74">
        <v>0.1881</v>
      </c>
      <c r="I34" s="29">
        <v>19.7</v>
      </c>
      <c r="J34" s="29">
        <v>19.4</v>
      </c>
      <c r="K34" s="29">
        <v>0.3</v>
      </c>
    </row>
    <row r="35" spans="1:11" s="27" customFormat="1" ht="14.25">
      <c r="A35" s="28" t="s">
        <v>34</v>
      </c>
      <c r="B35" s="29">
        <v>192.8</v>
      </c>
      <c r="C35" s="29">
        <v>195.6</v>
      </c>
      <c r="D35" s="29">
        <v>-2.8</v>
      </c>
      <c r="E35" s="29">
        <v>967.9</v>
      </c>
      <c r="F35" s="73">
        <v>982.2</v>
      </c>
      <c r="G35" s="29">
        <v>-14.3</v>
      </c>
      <c r="H35" s="74">
        <v>0.1992</v>
      </c>
      <c r="I35" s="29">
        <v>19</v>
      </c>
      <c r="J35" s="29">
        <v>19.3</v>
      </c>
      <c r="K35" s="29">
        <v>-0.3</v>
      </c>
    </row>
    <row r="36" spans="1:11" s="27" customFormat="1" ht="14.25">
      <c r="A36" s="28" t="s">
        <v>35</v>
      </c>
      <c r="B36" s="29">
        <v>187.1</v>
      </c>
      <c r="C36" s="29">
        <v>210.2</v>
      </c>
      <c r="D36" s="29">
        <v>-23</v>
      </c>
      <c r="E36" s="29">
        <v>877.4</v>
      </c>
      <c r="F36" s="73">
        <v>985.3</v>
      </c>
      <c r="G36" s="29">
        <v>-108</v>
      </c>
      <c r="H36" s="74">
        <v>0.2133</v>
      </c>
      <c r="I36" s="29">
        <v>17.3</v>
      </c>
      <c r="J36" s="29">
        <v>19.5</v>
      </c>
      <c r="K36" s="29">
        <v>-2.1</v>
      </c>
    </row>
    <row r="37" spans="1:11" s="27" customFormat="1" ht="14.25">
      <c r="A37" s="28" t="s">
        <v>36</v>
      </c>
      <c r="B37" s="29">
        <v>207.3</v>
      </c>
      <c r="C37" s="29">
        <v>230.7</v>
      </c>
      <c r="D37" s="29">
        <v>-23.4</v>
      </c>
      <c r="E37" s="29">
        <v>908.1</v>
      </c>
      <c r="F37" s="73">
        <v>1010.4</v>
      </c>
      <c r="G37" s="29">
        <v>-102.4</v>
      </c>
      <c r="H37" s="74">
        <v>0.2283</v>
      </c>
      <c r="I37" s="29">
        <v>17.6</v>
      </c>
      <c r="J37" s="29">
        <v>19.6</v>
      </c>
      <c r="K37" s="29">
        <v>-2</v>
      </c>
    </row>
    <row r="38" spans="1:11" s="27" customFormat="1" ht="14.25">
      <c r="A38" s="28" t="s">
        <v>37</v>
      </c>
      <c r="B38" s="29">
        <v>230.8</v>
      </c>
      <c r="C38" s="29">
        <v>245.7</v>
      </c>
      <c r="D38" s="29">
        <v>-14.9</v>
      </c>
      <c r="E38" s="29">
        <v>956.5</v>
      </c>
      <c r="F38" s="73">
        <v>1018.3</v>
      </c>
      <c r="G38" s="29">
        <v>-61.8</v>
      </c>
      <c r="H38" s="74">
        <v>0.2413</v>
      </c>
      <c r="I38" s="29">
        <v>17.6</v>
      </c>
      <c r="J38" s="29">
        <v>18.7</v>
      </c>
      <c r="K38" s="29">
        <v>-1.1</v>
      </c>
    </row>
    <row r="39" spans="1:11" s="27" customFormat="1" ht="14.25">
      <c r="A39" s="28" t="s">
        <v>38</v>
      </c>
      <c r="B39" s="29">
        <v>263.2</v>
      </c>
      <c r="C39" s="29">
        <v>269.4</v>
      </c>
      <c r="D39" s="29">
        <v>-6.1</v>
      </c>
      <c r="E39" s="29">
        <v>1003.9</v>
      </c>
      <c r="F39" s="73">
        <v>1027.3</v>
      </c>
      <c r="G39" s="29">
        <v>-23.4</v>
      </c>
      <c r="H39" s="74">
        <v>0.2622</v>
      </c>
      <c r="I39" s="29">
        <v>18.3</v>
      </c>
      <c r="J39" s="29">
        <v>18.7</v>
      </c>
      <c r="K39" s="29">
        <v>-0.4</v>
      </c>
    </row>
    <row r="40" spans="1:11" s="27" customFormat="1" ht="14.25">
      <c r="A40" s="28" t="s">
        <v>39</v>
      </c>
      <c r="B40" s="29">
        <v>279.1</v>
      </c>
      <c r="C40" s="29">
        <v>332.3</v>
      </c>
      <c r="D40" s="29">
        <v>-53.2</v>
      </c>
      <c r="E40" s="29">
        <v>965.7</v>
      </c>
      <c r="F40" s="73">
        <v>1149.9</v>
      </c>
      <c r="G40" s="29">
        <v>-184.2</v>
      </c>
      <c r="H40" s="74">
        <v>0.289</v>
      </c>
      <c r="I40" s="29">
        <v>17.9</v>
      </c>
      <c r="J40" s="29">
        <v>21.3</v>
      </c>
      <c r="K40" s="29">
        <v>-3.4</v>
      </c>
    </row>
    <row r="41" spans="1:11" s="27" customFormat="1" ht="14.25">
      <c r="A41" s="28" t="s">
        <v>40</v>
      </c>
      <c r="B41" s="29">
        <v>298.1</v>
      </c>
      <c r="C41" s="29">
        <v>371.8</v>
      </c>
      <c r="D41" s="29">
        <v>-73.7</v>
      </c>
      <c r="E41" s="29">
        <v>955.9</v>
      </c>
      <c r="F41" s="73">
        <v>1192.4</v>
      </c>
      <c r="G41" s="29">
        <v>-236.5</v>
      </c>
      <c r="H41" s="74">
        <v>0.3118</v>
      </c>
      <c r="I41" s="29">
        <v>17.1</v>
      </c>
      <c r="J41" s="29">
        <v>21.4</v>
      </c>
      <c r="K41" s="29">
        <v>-4.2</v>
      </c>
    </row>
    <row r="42" spans="1:11" s="27" customFormat="1" ht="14.25">
      <c r="A42" s="28" t="s">
        <v>96</v>
      </c>
      <c r="B42" s="29">
        <v>81.2</v>
      </c>
      <c r="C42" s="29">
        <v>96</v>
      </c>
      <c r="D42" s="29">
        <v>-14.7</v>
      </c>
      <c r="E42" s="29">
        <v>253.1</v>
      </c>
      <c r="F42" s="73">
        <v>299.1</v>
      </c>
      <c r="G42" s="29">
        <v>-45.9</v>
      </c>
      <c r="H42" s="74">
        <v>0.3209</v>
      </c>
      <c r="I42" s="29">
        <v>17.7</v>
      </c>
      <c r="J42" s="29">
        <v>20.9</v>
      </c>
      <c r="K42" s="29">
        <v>-3.2</v>
      </c>
    </row>
    <row r="43" spans="1:11" s="27" customFormat="1" ht="14.25">
      <c r="A43" s="28" t="s">
        <v>41</v>
      </c>
      <c r="B43" s="29">
        <v>355.6</v>
      </c>
      <c r="C43" s="29">
        <v>409.2</v>
      </c>
      <c r="D43" s="29">
        <v>-53.7</v>
      </c>
      <c r="E43" s="29">
        <v>1054.4</v>
      </c>
      <c r="F43" s="73">
        <v>1213.6</v>
      </c>
      <c r="G43" s="29">
        <v>-159.1</v>
      </c>
      <c r="H43" s="74">
        <v>0.3372</v>
      </c>
      <c r="I43" s="29">
        <v>18</v>
      </c>
      <c r="J43" s="29">
        <v>20.7</v>
      </c>
      <c r="K43" s="29">
        <v>-2.7</v>
      </c>
    </row>
    <row r="44" spans="1:11" s="27" customFormat="1" ht="14.25">
      <c r="A44" s="28" t="s">
        <v>42</v>
      </c>
      <c r="B44" s="29">
        <v>399.6</v>
      </c>
      <c r="C44" s="29">
        <v>458.7</v>
      </c>
      <c r="D44" s="29">
        <v>-59.2</v>
      </c>
      <c r="E44" s="29">
        <v>1113.3</v>
      </c>
      <c r="F44" s="73">
        <v>1278.2</v>
      </c>
      <c r="G44" s="29">
        <v>-164.9</v>
      </c>
      <c r="H44" s="74">
        <v>0.3589</v>
      </c>
      <c r="I44" s="29">
        <v>18</v>
      </c>
      <c r="J44" s="29">
        <v>20.7</v>
      </c>
      <c r="K44" s="29">
        <v>-2.7</v>
      </c>
    </row>
    <row r="45" spans="1:11" s="27" customFormat="1" ht="14.25">
      <c r="A45" s="28" t="s">
        <v>43</v>
      </c>
      <c r="B45" s="29">
        <v>463.3</v>
      </c>
      <c r="C45" s="29">
        <v>504</v>
      </c>
      <c r="D45" s="29">
        <v>-40.7</v>
      </c>
      <c r="E45" s="29">
        <v>1186.7</v>
      </c>
      <c r="F45" s="73">
        <v>1291.1</v>
      </c>
      <c r="G45" s="29">
        <v>-104.3</v>
      </c>
      <c r="H45" s="74">
        <v>0.3904</v>
      </c>
      <c r="I45" s="29">
        <v>18.5</v>
      </c>
      <c r="J45" s="29">
        <v>20.1</v>
      </c>
      <c r="K45" s="29">
        <v>-1.6</v>
      </c>
    </row>
    <row r="46" spans="1:11" s="27" customFormat="1" ht="14.25">
      <c r="A46" s="28" t="s">
        <v>44</v>
      </c>
      <c r="B46" s="29">
        <v>517.1</v>
      </c>
      <c r="C46" s="29">
        <v>590.9</v>
      </c>
      <c r="D46" s="29">
        <v>-73.8</v>
      </c>
      <c r="E46" s="29">
        <v>1197.3</v>
      </c>
      <c r="F46" s="73">
        <v>1368.2</v>
      </c>
      <c r="G46" s="29">
        <v>-170.9</v>
      </c>
      <c r="H46" s="74">
        <v>0.4319</v>
      </c>
      <c r="I46" s="29">
        <v>19</v>
      </c>
      <c r="J46" s="29">
        <v>21.7</v>
      </c>
      <c r="K46" s="29">
        <v>-2.7</v>
      </c>
    </row>
    <row r="47" spans="1:11" s="27" customFormat="1" ht="14.25">
      <c r="A47" s="28" t="s">
        <v>45</v>
      </c>
      <c r="B47" s="29">
        <v>599.3</v>
      </c>
      <c r="C47" s="29">
        <v>678.2</v>
      </c>
      <c r="D47" s="29">
        <v>-79</v>
      </c>
      <c r="E47" s="29">
        <v>1251.1</v>
      </c>
      <c r="F47" s="73">
        <v>1416</v>
      </c>
      <c r="G47" s="29">
        <v>-164.9</v>
      </c>
      <c r="H47" s="74">
        <v>0.479</v>
      </c>
      <c r="I47" s="29">
        <v>19.6</v>
      </c>
      <c r="J47" s="29">
        <v>22.2</v>
      </c>
      <c r="K47" s="29">
        <v>-2.6</v>
      </c>
    </row>
    <row r="48" spans="1:11" s="27" customFormat="1" ht="14.25">
      <c r="A48" s="28" t="s">
        <v>46</v>
      </c>
      <c r="B48" s="29">
        <v>617.8</v>
      </c>
      <c r="C48" s="29">
        <v>745.7</v>
      </c>
      <c r="D48" s="29">
        <v>-128</v>
      </c>
      <c r="E48" s="29">
        <v>1202.6</v>
      </c>
      <c r="F48" s="73">
        <v>1451.7</v>
      </c>
      <c r="G48" s="29">
        <v>-249.1</v>
      </c>
      <c r="H48" s="74">
        <v>0.5137</v>
      </c>
      <c r="I48" s="29">
        <v>19.2</v>
      </c>
      <c r="J48" s="29">
        <v>23.1</v>
      </c>
      <c r="K48" s="29">
        <v>-4</v>
      </c>
    </row>
    <row r="49" spans="1:11" s="27" customFormat="1" ht="14.25">
      <c r="A49" s="28" t="s">
        <v>47</v>
      </c>
      <c r="B49" s="29">
        <v>600.6</v>
      </c>
      <c r="C49" s="29">
        <v>808.4</v>
      </c>
      <c r="D49" s="29">
        <v>-207.8</v>
      </c>
      <c r="E49" s="29">
        <v>1113.4</v>
      </c>
      <c r="F49" s="73">
        <v>1498.6</v>
      </c>
      <c r="G49" s="29">
        <v>-385.2</v>
      </c>
      <c r="H49" s="74">
        <v>0.5394</v>
      </c>
      <c r="I49" s="29">
        <v>17.5</v>
      </c>
      <c r="J49" s="29">
        <v>23.5</v>
      </c>
      <c r="K49" s="29">
        <v>-6</v>
      </c>
    </row>
    <row r="50" spans="1:11" s="27" customFormat="1" ht="14.25">
      <c r="A50" s="28" t="s">
        <v>48</v>
      </c>
      <c r="B50" s="29">
        <v>666.4</v>
      </c>
      <c r="C50" s="29">
        <v>851.8</v>
      </c>
      <c r="D50" s="29">
        <v>-185.4</v>
      </c>
      <c r="E50" s="29">
        <v>1173.9</v>
      </c>
      <c r="F50" s="73">
        <v>1500.4</v>
      </c>
      <c r="G50" s="29">
        <v>-326.5</v>
      </c>
      <c r="H50" s="74">
        <v>0.5677</v>
      </c>
      <c r="I50" s="29">
        <v>17.3</v>
      </c>
      <c r="J50" s="29">
        <v>22.2</v>
      </c>
      <c r="K50" s="29">
        <v>-4.8</v>
      </c>
    </row>
    <row r="51" spans="1:11" s="27" customFormat="1" ht="14.25">
      <c r="A51" s="28" t="s">
        <v>49</v>
      </c>
      <c r="B51" s="29">
        <v>734</v>
      </c>
      <c r="C51" s="29">
        <v>946.3</v>
      </c>
      <c r="D51" s="29">
        <v>-212.3</v>
      </c>
      <c r="E51" s="29">
        <v>1250.5</v>
      </c>
      <c r="F51" s="73">
        <v>1612.2</v>
      </c>
      <c r="G51" s="29">
        <v>-361.7</v>
      </c>
      <c r="H51" s="74">
        <v>0.587</v>
      </c>
      <c r="I51" s="29">
        <v>17.7</v>
      </c>
      <c r="J51" s="29">
        <v>22.8</v>
      </c>
      <c r="K51" s="29">
        <v>-5.1</v>
      </c>
    </row>
    <row r="52" spans="1:11" s="27" customFormat="1" ht="14.25">
      <c r="A52" s="28" t="s">
        <v>50</v>
      </c>
      <c r="B52" s="29">
        <v>769.2</v>
      </c>
      <c r="C52" s="29">
        <v>990.4</v>
      </c>
      <c r="D52" s="29">
        <v>-221.2</v>
      </c>
      <c r="E52" s="29">
        <v>1277.2</v>
      </c>
      <c r="F52" s="73">
        <v>1644.6</v>
      </c>
      <c r="G52" s="29">
        <v>-367.4</v>
      </c>
      <c r="H52" s="74">
        <v>0.6022</v>
      </c>
      <c r="I52" s="29">
        <v>17.5</v>
      </c>
      <c r="J52" s="29">
        <v>22.5</v>
      </c>
      <c r="K52" s="29">
        <v>-5</v>
      </c>
    </row>
    <row r="53" spans="1:11" s="27" customFormat="1" ht="14.25">
      <c r="A53" s="28" t="s">
        <v>51</v>
      </c>
      <c r="B53" s="29">
        <v>854.3</v>
      </c>
      <c r="C53" s="29">
        <v>1004</v>
      </c>
      <c r="D53" s="29">
        <v>-149.7</v>
      </c>
      <c r="E53" s="29">
        <v>1375</v>
      </c>
      <c r="F53" s="73">
        <v>1616</v>
      </c>
      <c r="G53" s="29">
        <v>-241</v>
      </c>
      <c r="H53" s="74">
        <v>0.6213</v>
      </c>
      <c r="I53" s="29">
        <v>18.4</v>
      </c>
      <c r="J53" s="29">
        <v>21.6</v>
      </c>
      <c r="K53" s="29">
        <v>-3.2</v>
      </c>
    </row>
    <row r="54" spans="1:11" s="27" customFormat="1" ht="14.25">
      <c r="A54" s="28" t="s">
        <v>52</v>
      </c>
      <c r="B54" s="29">
        <v>909.2</v>
      </c>
      <c r="C54" s="29">
        <v>1064.4</v>
      </c>
      <c r="D54" s="29">
        <v>-155.2</v>
      </c>
      <c r="E54" s="29">
        <v>1420.7</v>
      </c>
      <c r="F54" s="73">
        <v>1663.2</v>
      </c>
      <c r="G54" s="29">
        <v>-242.5</v>
      </c>
      <c r="H54" s="74">
        <v>0.64</v>
      </c>
      <c r="I54" s="29">
        <v>18.2</v>
      </c>
      <c r="J54" s="29">
        <v>21.3</v>
      </c>
      <c r="K54" s="29">
        <v>-3.1</v>
      </c>
    </row>
    <row r="55" spans="1:11" s="27" customFormat="1" ht="14.25">
      <c r="A55" s="28" t="s">
        <v>53</v>
      </c>
      <c r="B55" s="29">
        <v>991.1</v>
      </c>
      <c r="C55" s="29">
        <v>1143.7</v>
      </c>
      <c r="D55" s="29">
        <v>-152.6</v>
      </c>
      <c r="E55" s="29">
        <v>1493.3</v>
      </c>
      <c r="F55" s="73">
        <v>1723.3</v>
      </c>
      <c r="G55" s="29">
        <v>-230</v>
      </c>
      <c r="H55" s="74">
        <v>0.6637</v>
      </c>
      <c r="I55" s="29">
        <v>18.4</v>
      </c>
      <c r="J55" s="29">
        <v>21.2</v>
      </c>
      <c r="K55" s="29">
        <v>-2.8</v>
      </c>
    </row>
    <row r="56" spans="1:11" s="27" customFormat="1" ht="14.25">
      <c r="A56" s="28" t="s">
        <v>54</v>
      </c>
      <c r="B56" s="29">
        <v>1032</v>
      </c>
      <c r="C56" s="29">
        <v>1253</v>
      </c>
      <c r="D56" s="29">
        <v>-221</v>
      </c>
      <c r="E56" s="29">
        <v>1508.3</v>
      </c>
      <c r="F56" s="73">
        <v>1831.3</v>
      </c>
      <c r="G56" s="29">
        <v>-323.1</v>
      </c>
      <c r="H56" s="74">
        <v>0.6842</v>
      </c>
      <c r="I56" s="29">
        <v>18</v>
      </c>
      <c r="J56" s="29">
        <v>21.9</v>
      </c>
      <c r="K56" s="29">
        <v>-3.9</v>
      </c>
    </row>
    <row r="57" spans="1:11" s="27" customFormat="1" ht="14.25">
      <c r="A57" s="28" t="s">
        <v>55</v>
      </c>
      <c r="B57" s="29">
        <v>1055</v>
      </c>
      <c r="C57" s="29">
        <v>1324.2</v>
      </c>
      <c r="D57" s="29">
        <v>-269.2</v>
      </c>
      <c r="E57" s="29">
        <v>1472.4</v>
      </c>
      <c r="F57" s="73">
        <v>1848.2</v>
      </c>
      <c r="G57" s="29">
        <v>-375.8</v>
      </c>
      <c r="H57" s="74">
        <v>0.7165</v>
      </c>
      <c r="I57" s="29">
        <v>17.8</v>
      </c>
      <c r="J57" s="29">
        <v>22.3</v>
      </c>
      <c r="K57" s="29">
        <v>-4.5</v>
      </c>
    </row>
    <row r="58" spans="1:11" s="27" customFormat="1" ht="14.25">
      <c r="A58" s="28" t="s">
        <v>56</v>
      </c>
      <c r="B58" s="29">
        <v>1091.2</v>
      </c>
      <c r="C58" s="29">
        <v>1381.5</v>
      </c>
      <c r="D58" s="29">
        <v>-290.3</v>
      </c>
      <c r="E58" s="29">
        <v>1466.9</v>
      </c>
      <c r="F58" s="73">
        <v>1857.1</v>
      </c>
      <c r="G58" s="29">
        <v>-390.3</v>
      </c>
      <c r="H58" s="74">
        <v>0.7439</v>
      </c>
      <c r="I58" s="29">
        <v>17.5</v>
      </c>
      <c r="J58" s="29">
        <v>22.1</v>
      </c>
      <c r="K58" s="29">
        <v>-4.7</v>
      </c>
    </row>
    <row r="59" spans="1:11" s="27" customFormat="1" ht="14.25">
      <c r="A59" s="28" t="s">
        <v>57</v>
      </c>
      <c r="B59" s="29">
        <v>1154.3</v>
      </c>
      <c r="C59" s="29">
        <v>1409.4</v>
      </c>
      <c r="D59" s="29">
        <v>-255.1</v>
      </c>
      <c r="E59" s="29">
        <v>1510.9</v>
      </c>
      <c r="F59" s="73">
        <v>1844.7</v>
      </c>
      <c r="G59" s="29">
        <v>-333.8</v>
      </c>
      <c r="H59" s="74">
        <v>0.764</v>
      </c>
      <c r="I59" s="29">
        <v>17.5</v>
      </c>
      <c r="J59" s="29">
        <v>21.4</v>
      </c>
      <c r="K59" s="29">
        <v>-3.9</v>
      </c>
    </row>
    <row r="60" spans="1:11" s="27" customFormat="1" ht="14.25">
      <c r="A60" s="28" t="s">
        <v>58</v>
      </c>
      <c r="B60" s="29">
        <v>1258.6</v>
      </c>
      <c r="C60" s="29">
        <v>1461.8</v>
      </c>
      <c r="D60" s="29">
        <v>-203.2</v>
      </c>
      <c r="E60" s="29">
        <v>1617.3</v>
      </c>
      <c r="F60" s="73">
        <v>1878.4</v>
      </c>
      <c r="G60" s="29">
        <v>-261.1</v>
      </c>
      <c r="H60" s="74">
        <v>0.7782</v>
      </c>
      <c r="I60" s="29">
        <v>18</v>
      </c>
      <c r="J60" s="29">
        <v>21</v>
      </c>
      <c r="K60" s="29">
        <v>-2.9</v>
      </c>
    </row>
    <row r="61" spans="1:11" s="27" customFormat="1" ht="14.25">
      <c r="A61" s="28" t="s">
        <v>59</v>
      </c>
      <c r="B61" s="29">
        <v>1351.8</v>
      </c>
      <c r="C61" s="29">
        <v>1515.7</v>
      </c>
      <c r="D61" s="29">
        <v>-164</v>
      </c>
      <c r="E61" s="29">
        <v>1690.8</v>
      </c>
      <c r="F61" s="73">
        <v>1895.9</v>
      </c>
      <c r="G61" s="29">
        <v>-205.1</v>
      </c>
      <c r="H61" s="74">
        <v>0.7995</v>
      </c>
      <c r="I61" s="29">
        <v>18.4</v>
      </c>
      <c r="J61" s="29">
        <v>20.6</v>
      </c>
      <c r="K61" s="29">
        <v>-2.2</v>
      </c>
    </row>
    <row r="62" spans="1:11" s="27" customFormat="1" ht="14.25">
      <c r="A62" s="28" t="s">
        <v>60</v>
      </c>
      <c r="B62" s="29">
        <v>1453.1</v>
      </c>
      <c r="C62" s="29">
        <v>1560.5</v>
      </c>
      <c r="D62" s="29">
        <v>-107.4</v>
      </c>
      <c r="E62" s="29">
        <v>1774.8</v>
      </c>
      <c r="F62" s="73">
        <v>1906.1</v>
      </c>
      <c r="G62" s="29">
        <v>-131.2</v>
      </c>
      <c r="H62" s="74">
        <v>0.8187</v>
      </c>
      <c r="I62" s="29">
        <v>18.8</v>
      </c>
      <c r="J62" s="29">
        <v>20.2</v>
      </c>
      <c r="K62" s="29">
        <v>-1.4</v>
      </c>
    </row>
    <row r="63" spans="1:11" s="27" customFormat="1" ht="14.25">
      <c r="A63" s="28" t="s">
        <v>61</v>
      </c>
      <c r="B63" s="29">
        <v>1579.2</v>
      </c>
      <c r="C63" s="29">
        <v>1601.1</v>
      </c>
      <c r="D63" s="29">
        <v>-21.9</v>
      </c>
      <c r="E63" s="29">
        <v>1889.3</v>
      </c>
      <c r="F63" s="73">
        <v>1915.4</v>
      </c>
      <c r="G63" s="29">
        <v>-26.2</v>
      </c>
      <c r="H63" s="74">
        <v>0.8359</v>
      </c>
      <c r="I63" s="29">
        <v>19.2</v>
      </c>
      <c r="J63" s="29">
        <v>19.5</v>
      </c>
      <c r="K63" s="29">
        <v>-0.3</v>
      </c>
    </row>
    <row r="64" spans="1:11" s="27" customFormat="1" ht="14.25">
      <c r="A64" s="28" t="s">
        <v>62</v>
      </c>
      <c r="B64" s="29">
        <v>1721.7</v>
      </c>
      <c r="C64" s="29">
        <v>1652.5</v>
      </c>
      <c r="D64" s="29">
        <v>69.3</v>
      </c>
      <c r="E64" s="29">
        <v>2040.2</v>
      </c>
      <c r="F64" s="73">
        <v>1958.1</v>
      </c>
      <c r="G64" s="29">
        <v>82.1</v>
      </c>
      <c r="H64" s="74">
        <v>0.8439</v>
      </c>
      <c r="I64" s="29">
        <v>19.9</v>
      </c>
      <c r="J64" s="29">
        <v>19.1</v>
      </c>
      <c r="K64" s="29">
        <v>0.8</v>
      </c>
    </row>
    <row r="65" spans="1:11" s="27" customFormat="1" ht="14.25">
      <c r="A65" s="28" t="s">
        <v>63</v>
      </c>
      <c r="B65" s="29">
        <v>1827.5</v>
      </c>
      <c r="C65" s="29">
        <v>1701.8</v>
      </c>
      <c r="D65" s="29">
        <v>125.6</v>
      </c>
      <c r="E65" s="29">
        <v>2135.4</v>
      </c>
      <c r="F65" s="73">
        <v>1988.6</v>
      </c>
      <c r="G65" s="29">
        <v>146.8</v>
      </c>
      <c r="H65" s="74">
        <v>0.8558</v>
      </c>
      <c r="I65" s="29">
        <v>19.8</v>
      </c>
      <c r="J65" s="29">
        <v>18.5</v>
      </c>
      <c r="K65" s="29">
        <v>1.4</v>
      </c>
    </row>
    <row r="66" spans="1:11" s="27" customFormat="1" ht="14.25">
      <c r="A66" s="28" t="s">
        <v>64</v>
      </c>
      <c r="B66" s="29">
        <v>2025.2</v>
      </c>
      <c r="C66" s="29">
        <v>1789</v>
      </c>
      <c r="D66" s="29">
        <v>236.2</v>
      </c>
      <c r="E66" s="29">
        <v>2309.2</v>
      </c>
      <c r="F66" s="73">
        <v>2039.9</v>
      </c>
      <c r="G66" s="29">
        <v>269.4</v>
      </c>
      <c r="H66" s="74">
        <v>0.877</v>
      </c>
      <c r="I66" s="29">
        <v>20.6</v>
      </c>
      <c r="J66" s="29">
        <v>18.2</v>
      </c>
      <c r="K66" s="29">
        <v>2.4</v>
      </c>
    </row>
    <row r="67" spans="1:11" s="27" customFormat="1" ht="14.25">
      <c r="A67" s="28" t="s">
        <v>65</v>
      </c>
      <c r="B67" s="29">
        <v>1991.1</v>
      </c>
      <c r="C67" s="29">
        <v>1862.8</v>
      </c>
      <c r="D67" s="29">
        <v>128.2</v>
      </c>
      <c r="E67" s="29">
        <v>2214.3</v>
      </c>
      <c r="F67" s="78">
        <v>2071.7</v>
      </c>
      <c r="G67" s="29">
        <v>142.6</v>
      </c>
      <c r="H67" s="74">
        <v>0.8992</v>
      </c>
      <c r="I67" s="29">
        <v>19.5</v>
      </c>
      <c r="J67" s="29">
        <v>18.2</v>
      </c>
      <c r="K67" s="29">
        <v>1.3</v>
      </c>
    </row>
    <row r="68" spans="1:11" s="27" customFormat="1" ht="14.25">
      <c r="A68" s="81" t="s">
        <v>66</v>
      </c>
      <c r="B68" s="29">
        <v>1853.1</v>
      </c>
      <c r="C68" s="29">
        <v>2010.9</v>
      </c>
      <c r="D68" s="29">
        <v>-157.8</v>
      </c>
      <c r="E68" s="29">
        <v>2027.9</v>
      </c>
      <c r="F68" s="73">
        <v>2200.6</v>
      </c>
      <c r="G68" s="29">
        <v>-172.6</v>
      </c>
      <c r="H68" s="74">
        <v>0.9138</v>
      </c>
      <c r="I68" s="29">
        <v>17.6</v>
      </c>
      <c r="J68" s="29">
        <v>19.1</v>
      </c>
      <c r="K68" s="29">
        <v>-1.5</v>
      </c>
    </row>
    <row r="69" spans="1:11" s="27" customFormat="1" ht="14.25">
      <c r="A69" s="28" t="s">
        <v>67</v>
      </c>
      <c r="B69" s="29">
        <v>1782.3</v>
      </c>
      <c r="C69" s="29">
        <v>2159.9</v>
      </c>
      <c r="D69" s="29">
        <v>-377.6</v>
      </c>
      <c r="E69" s="29">
        <v>1900.5</v>
      </c>
      <c r="F69" s="73">
        <v>2303.2</v>
      </c>
      <c r="G69" s="29">
        <v>-402.6</v>
      </c>
      <c r="H69" s="74">
        <v>0.9378</v>
      </c>
      <c r="I69" s="29">
        <v>16.2</v>
      </c>
      <c r="J69" s="29">
        <v>19.7</v>
      </c>
      <c r="K69" s="29">
        <v>-3.4</v>
      </c>
    </row>
    <row r="70" spans="1:11" s="27" customFormat="1" ht="14.25">
      <c r="A70" s="28" t="s">
        <v>68</v>
      </c>
      <c r="B70" s="29">
        <v>1880.1</v>
      </c>
      <c r="C70" s="29">
        <v>2292.8</v>
      </c>
      <c r="D70" s="29">
        <v>-412.7</v>
      </c>
      <c r="E70" s="29">
        <v>1949.3</v>
      </c>
      <c r="F70" s="73">
        <v>2377.2</v>
      </c>
      <c r="G70" s="29">
        <v>-427.9</v>
      </c>
      <c r="H70" s="74">
        <v>0.9645</v>
      </c>
      <c r="I70" s="29">
        <v>16.1</v>
      </c>
      <c r="J70" s="29">
        <v>19.6</v>
      </c>
      <c r="K70" s="29">
        <v>-3.5</v>
      </c>
    </row>
    <row r="71" spans="1:11" s="27" customFormat="1" ht="14.25">
      <c r="A71" s="28" t="s">
        <v>69</v>
      </c>
      <c r="B71" s="29">
        <v>2153.6</v>
      </c>
      <c r="C71" s="29">
        <v>2472</v>
      </c>
      <c r="D71" s="29">
        <v>-318.3</v>
      </c>
      <c r="E71" s="29">
        <v>2153.6</v>
      </c>
      <c r="F71" s="73">
        <v>2472</v>
      </c>
      <c r="G71" s="29">
        <v>-318.3</v>
      </c>
      <c r="H71" s="74">
        <v>1</v>
      </c>
      <c r="I71" s="29">
        <v>17.3</v>
      </c>
      <c r="J71" s="29">
        <v>19.9</v>
      </c>
      <c r="K71" s="29">
        <v>-2.6</v>
      </c>
    </row>
    <row r="72" spans="1:11" s="27" customFormat="1" ht="14.25">
      <c r="A72" s="28" t="s">
        <v>70</v>
      </c>
      <c r="B72" s="29">
        <v>2406.9</v>
      </c>
      <c r="C72" s="29">
        <v>2655</v>
      </c>
      <c r="D72" s="29">
        <v>-248.2</v>
      </c>
      <c r="E72" s="29">
        <v>2324.6</v>
      </c>
      <c r="F72" s="73">
        <v>2564.3</v>
      </c>
      <c r="G72" s="29">
        <v>-239.7</v>
      </c>
      <c r="H72" s="74">
        <v>1.0354</v>
      </c>
      <c r="I72" s="29">
        <v>18.2</v>
      </c>
      <c r="J72" s="29">
        <v>20.1</v>
      </c>
      <c r="K72" s="29">
        <v>-1.9</v>
      </c>
    </row>
    <row r="73" spans="1:13" s="27" customFormat="1" ht="14.25">
      <c r="A73" s="28" t="s">
        <v>71</v>
      </c>
      <c r="B73" s="29">
        <v>2568</v>
      </c>
      <c r="C73" s="29">
        <v>2728.7</v>
      </c>
      <c r="D73" s="29">
        <v>-160.7</v>
      </c>
      <c r="E73" s="29">
        <v>2413.1</v>
      </c>
      <c r="F73" s="73">
        <v>2564.1</v>
      </c>
      <c r="G73" s="29">
        <v>-151</v>
      </c>
      <c r="H73" s="74">
        <v>1.0642</v>
      </c>
      <c r="I73" s="29">
        <v>18.5</v>
      </c>
      <c r="J73" s="29">
        <v>19.7</v>
      </c>
      <c r="K73" s="29">
        <v>-1.2</v>
      </c>
      <c r="M73" s="27">
        <f>(F75-F67)/F67</f>
        <v>0.5317854901771494</v>
      </c>
    </row>
    <row r="74" spans="1:11" s="27" customFormat="1" ht="14.25">
      <c r="A74" s="28" t="s">
        <v>72</v>
      </c>
      <c r="B74" s="29">
        <v>2524</v>
      </c>
      <c r="C74" s="29">
        <v>2982.5</v>
      </c>
      <c r="D74" s="29">
        <v>-458.6</v>
      </c>
      <c r="E74" s="29">
        <v>2288.1</v>
      </c>
      <c r="F74" s="73">
        <v>2703.8</v>
      </c>
      <c r="G74" s="29">
        <v>-415.7</v>
      </c>
      <c r="H74" s="74">
        <v>1.1031</v>
      </c>
      <c r="I74" s="29">
        <v>17.6</v>
      </c>
      <c r="J74" s="29">
        <v>20.8</v>
      </c>
      <c r="K74" s="29">
        <v>-3.2</v>
      </c>
    </row>
    <row r="75" spans="1:11" s="27" customFormat="1" ht="14.25">
      <c r="A75" s="28" t="s">
        <v>73</v>
      </c>
      <c r="B75" s="29">
        <v>2105</v>
      </c>
      <c r="C75" s="29">
        <v>3517.7</v>
      </c>
      <c r="D75" s="29">
        <v>-1412.7</v>
      </c>
      <c r="E75" s="29">
        <v>1899</v>
      </c>
      <c r="F75" s="78">
        <v>3173.4</v>
      </c>
      <c r="G75" s="29">
        <v>-1274.4</v>
      </c>
      <c r="H75" s="74">
        <v>1.1085</v>
      </c>
      <c r="I75" s="29">
        <v>15.1</v>
      </c>
      <c r="J75" s="29">
        <v>25.2</v>
      </c>
      <c r="K75" s="29">
        <v>-10.1</v>
      </c>
    </row>
    <row r="76" spans="1:11" s="27" customFormat="1" ht="14.25">
      <c r="A76" s="28" t="s">
        <v>74</v>
      </c>
      <c r="B76" s="29">
        <v>2162.7</v>
      </c>
      <c r="C76" s="29">
        <v>3456.2</v>
      </c>
      <c r="D76" s="29">
        <v>-1293.5</v>
      </c>
      <c r="E76" s="29">
        <v>1927.9</v>
      </c>
      <c r="F76" s="73">
        <v>3081</v>
      </c>
      <c r="G76" s="29">
        <v>-1153</v>
      </c>
      <c r="H76" s="74">
        <v>1.1218</v>
      </c>
      <c r="I76" s="29">
        <v>15.1</v>
      </c>
      <c r="J76" s="29">
        <v>24.1</v>
      </c>
      <c r="K76" s="29">
        <v>-9</v>
      </c>
    </row>
    <row r="77" spans="1:11" s="27" customFormat="1" ht="14.25">
      <c r="A77" s="28" t="s">
        <v>75</v>
      </c>
      <c r="B77" s="29">
        <v>2303.5</v>
      </c>
      <c r="C77" s="29">
        <v>3603.1</v>
      </c>
      <c r="D77" s="29">
        <v>-1299.6</v>
      </c>
      <c r="E77" s="29">
        <v>1998.7</v>
      </c>
      <c r="F77" s="73">
        <v>3126.3</v>
      </c>
      <c r="G77" s="29">
        <v>-1127.6</v>
      </c>
      <c r="H77" s="74">
        <v>1.1525</v>
      </c>
      <c r="I77" s="29">
        <v>15.4</v>
      </c>
      <c r="J77" s="29">
        <v>24.1</v>
      </c>
      <c r="K77" s="29">
        <v>-8.7</v>
      </c>
    </row>
    <row r="78" spans="1:11" s="27" customFormat="1" ht="14.25">
      <c r="A78" s="28" t="s">
        <v>95</v>
      </c>
      <c r="B78" s="29">
        <v>2468.6</v>
      </c>
      <c r="C78" s="29">
        <v>3795.5</v>
      </c>
      <c r="D78" s="29">
        <v>-1326.9</v>
      </c>
      <c r="E78" s="29">
        <v>2089.4</v>
      </c>
      <c r="F78" s="73">
        <v>3212.5</v>
      </c>
      <c r="G78" s="29">
        <v>-1123.1</v>
      </c>
      <c r="H78" s="74">
        <v>1.1815</v>
      </c>
      <c r="I78" s="29">
        <v>15.8</v>
      </c>
      <c r="J78" s="29">
        <v>24.3</v>
      </c>
      <c r="K78" s="29">
        <v>-8.5</v>
      </c>
    </row>
    <row r="79" spans="1:11" s="27" customFormat="1" ht="14.25">
      <c r="A79" s="28" t="s">
        <v>94</v>
      </c>
      <c r="B79" s="29">
        <v>2902</v>
      </c>
      <c r="C79" s="29">
        <v>3803.4</v>
      </c>
      <c r="D79" s="29">
        <v>-901.4</v>
      </c>
      <c r="E79" s="29">
        <v>2409.1</v>
      </c>
      <c r="F79" s="73">
        <v>3157.4</v>
      </c>
      <c r="G79" s="29">
        <v>-748.3</v>
      </c>
      <c r="H79" s="74">
        <v>1.2046</v>
      </c>
      <c r="I79" s="29">
        <v>17.8</v>
      </c>
      <c r="J79" s="29">
        <v>23.3</v>
      </c>
      <c r="K79" s="29">
        <v>-5.5</v>
      </c>
    </row>
    <row r="80" spans="1:11" s="27" customFormat="1" ht="14.25">
      <c r="A80" s="28" t="s">
        <v>93</v>
      </c>
      <c r="B80" s="29">
        <v>3215.3</v>
      </c>
      <c r="C80" s="29">
        <v>3883.1</v>
      </c>
      <c r="D80" s="29">
        <v>-667.8</v>
      </c>
      <c r="E80" s="29">
        <v>2620.7</v>
      </c>
      <c r="F80" s="73">
        <v>3165</v>
      </c>
      <c r="G80" s="29">
        <v>-544.3</v>
      </c>
      <c r="H80" s="74">
        <v>1.2269</v>
      </c>
      <c r="I80" s="29">
        <v>18.7</v>
      </c>
      <c r="J80" s="29">
        <v>22.6</v>
      </c>
      <c r="K80" s="29">
        <v>-3.9</v>
      </c>
    </row>
    <row r="81" spans="1:11" s="27" customFormat="1" ht="14.25">
      <c r="A81" s="28" t="s">
        <v>92</v>
      </c>
      <c r="B81" s="29">
        <v>3450.2</v>
      </c>
      <c r="C81" s="29">
        <v>4059.9</v>
      </c>
      <c r="D81" s="29">
        <v>-609.7</v>
      </c>
      <c r="E81" s="29">
        <v>2759</v>
      </c>
      <c r="F81" s="73">
        <v>3246.6</v>
      </c>
      <c r="G81" s="29">
        <v>-487.6</v>
      </c>
      <c r="H81" s="74">
        <v>1.2505</v>
      </c>
      <c r="I81" s="29">
        <v>19</v>
      </c>
      <c r="J81" s="29">
        <v>22.3</v>
      </c>
      <c r="K81" s="29">
        <v>-3.4</v>
      </c>
    </row>
    <row r="82" spans="1:11" s="27" customFormat="1" ht="14.25">
      <c r="A82" s="28" t="s">
        <v>91</v>
      </c>
      <c r="B82" s="29">
        <v>3680.1</v>
      </c>
      <c r="C82" s="29">
        <v>4328.8</v>
      </c>
      <c r="D82" s="29">
        <v>-648.8</v>
      </c>
      <c r="E82" s="29">
        <v>2886.8</v>
      </c>
      <c r="F82" s="73">
        <v>3395.7</v>
      </c>
      <c r="G82" s="29">
        <v>-508.9</v>
      </c>
      <c r="H82" s="74">
        <v>1.2748</v>
      </c>
      <c r="I82" s="29">
        <v>19.1</v>
      </c>
      <c r="J82" s="29">
        <v>22.5</v>
      </c>
      <c r="K82" s="29">
        <v>-3.4</v>
      </c>
    </row>
    <row r="83" spans="1:11" s="27" customFormat="1" ht="14.25">
      <c r="A83" s="28" t="s">
        <v>90</v>
      </c>
      <c r="B83" s="29">
        <v>3919.3</v>
      </c>
      <c r="C83" s="29">
        <v>4531.7</v>
      </c>
      <c r="D83" s="29">
        <v>-612.4</v>
      </c>
      <c r="E83" s="29">
        <v>3013.2</v>
      </c>
      <c r="F83" s="73">
        <v>3484.1</v>
      </c>
      <c r="G83" s="29">
        <v>-470.9</v>
      </c>
      <c r="H83" s="74">
        <v>1.3007</v>
      </c>
      <c r="I83" s="29">
        <v>19.2</v>
      </c>
      <c r="J83" s="29">
        <v>22.2</v>
      </c>
      <c r="K83" s="29">
        <v>-3</v>
      </c>
    </row>
  </sheetData>
  <sheetProtection/>
  <mergeCells count="7">
    <mergeCell ref="A1:K1"/>
    <mergeCell ref="A2:J2"/>
    <mergeCell ref="A3:A4"/>
    <mergeCell ref="B3:D3"/>
    <mergeCell ref="E3:G3"/>
    <mergeCell ref="H3:H4"/>
    <mergeCell ref="I3:K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2013-02-19T18:37:58Z</cp:lastPrinted>
  <dcterms:created xsi:type="dcterms:W3CDTF">2001-10-01T15:23:41Z</dcterms:created>
  <dcterms:modified xsi:type="dcterms:W3CDTF">2013-02-20T14:57:13Z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