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3"/>
  </bookViews>
  <sheets>
    <sheet name="Chart1- Text" sheetId="1" r:id="rId1"/>
    <sheet name="Chart2 - Total Outlays" sheetId="2" r:id="rId2"/>
    <sheet name="Table-Presidential Budgets" sheetId="3" r:id="rId3"/>
    <sheet name="Data Calculations" sheetId="4" r:id="rId4"/>
    <sheet name="OMB Data" sheetId="5" r:id="rId5"/>
  </sheets>
  <definedNames>
    <definedName name="_xlnm.Print_Area" localSheetId="4">'OMB Data'!$B$4:$BP$46</definedName>
    <definedName name="_xlnm.Print_Titles" localSheetId="4">'OMB Data'!$A:$A,'OMB Data'!$1:$3</definedName>
  </definedNames>
  <calcPr fullCalcOnLoad="1"/>
</workbook>
</file>

<file path=xl/sharedStrings.xml><?xml version="1.0" encoding="utf-8"?>
<sst xmlns="http://schemas.openxmlformats.org/spreadsheetml/2006/main" count="325" uniqueCount="159">
  <si>
    <t>Fiscal Year</t>
  </si>
  <si>
    <t>In Constant (FY 2005) Dollars</t>
  </si>
  <si>
    <t>As Percentages of GDP</t>
  </si>
  <si>
    <t>Outlays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</si>
  <si>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</si>
  <si>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</si>
  <si>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</si>
  <si>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</si>
  <si>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</si>
  <si>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</si>
  <si>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</si>
  <si>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</si>
  <si>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</si>
  <si>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</si>
  <si>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</si>
  <si>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</si>
  <si>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</si>
  <si>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</si>
  <si>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</si>
  <si>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</si>
  <si>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</si>
  <si>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</si>
  <si>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</si>
  <si>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</si>
  <si>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</si>
  <si>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</si>
  <si>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</si>
  <si>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</si>
  <si>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</si>
  <si>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</si>
  <si>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</si>
  <si>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</si>
  <si>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</si>
  <si>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</si>
  <si>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</si>
  <si>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</si>
  <si>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</si>
  <si>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</si>
  <si>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</si>
  <si>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</si>
  <si>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</si>
  <si>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</si>
  <si>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</si>
  <si>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</si>
  <si>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</si>
  <si>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</si>
  <si>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</si>
  <si>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</si>
  <si>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</si>
  <si>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</si>
  <si>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</si>
  <si>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</si>
  <si>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</si>
  <si>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</si>
  <si>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</si>
  <si>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</si>
  <si>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</si>
  <si>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</si>
  <si>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</si>
  <si>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</si>
  <si>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</si>
  <si>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</si>
  <si>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</si>
  <si>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</si>
  <si>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</si>
  <si>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</si>
  <si>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</si>
  <si>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</si>
  <si>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</si>
  <si>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</si>
  <si>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</si>
  <si>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</si>
  <si>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</si>
  <si>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</si>
  <si>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</si>
  <si>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</si>
  <si>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Current Dollars</t>
  </si>
  <si>
    <t>OUTLAYS</t>
  </si>
  <si>
    <t>Gerald Ford (1974-1977)</t>
  </si>
  <si>
    <t xml:space="preserve">Ronald Reagan </t>
  </si>
  <si>
    <t xml:space="preserve">George W. Bush </t>
  </si>
  <si>
    <t xml:space="preserve">Barack Obama </t>
  </si>
  <si>
    <t>Terms</t>
  </si>
  <si>
    <t xml:space="preserve">George H.W. Bush </t>
  </si>
  <si>
    <t>Billions</t>
  </si>
  <si>
    <t>Trillions</t>
  </si>
  <si>
    <t>Population (Census)</t>
  </si>
  <si>
    <t>$</t>
  </si>
  <si>
    <t>Bill Clinton</t>
  </si>
  <si>
    <t>Jimmy Carter</t>
  </si>
  <si>
    <t>2017 estimate</t>
  </si>
  <si>
    <t>2016 estimate</t>
  </si>
  <si>
    <t>2015 estimate</t>
  </si>
  <si>
    <t>2014 estimate</t>
  </si>
  <si>
    <t>2013 estimate</t>
  </si>
  <si>
    <t>2012 estimate</t>
  </si>
  <si>
    <t>Surplus or Deficit (–)</t>
  </si>
  <si>
    <t>Receipts</t>
  </si>
  <si>
    <t>Richard Nixon</t>
  </si>
  <si>
    <t>Lyndon B. Johnson</t>
  </si>
  <si>
    <t>John F.Kennedy</t>
  </si>
  <si>
    <t>Dwight D. Eisenhower</t>
  </si>
  <si>
    <t>Harry S. Truman</t>
  </si>
  <si>
    <t>Franklin D. Roosevelt</t>
  </si>
  <si>
    <t>Per Capita Spending (2005 Real)</t>
  </si>
  <si>
    <t>Presidents and budgets 1945 to 2010</t>
  </si>
  <si>
    <t>President</t>
  </si>
  <si>
    <t>Took office</t>
  </si>
  <si>
    <t xml:space="preserve">Left office </t>
  </si>
  <si>
    <t>First budget</t>
  </si>
  <si>
    <t xml:space="preserve">First budget outlays </t>
  </si>
  <si>
    <t>Last budget</t>
  </si>
  <si>
    <t xml:space="preserve">Last budget outlays </t>
  </si>
  <si>
    <t xml:space="preserve">1945 (April) </t>
  </si>
  <si>
    <t>1953 (Jan.)</t>
  </si>
  <si>
    <t>1961 (Jan.)</t>
  </si>
  <si>
    <t>John F. Kennedy</t>
  </si>
  <si>
    <t>1969 (Jan.)</t>
  </si>
  <si>
    <t xml:space="preserve">1974 (Aug.) </t>
  </si>
  <si>
    <t>Gerald Ford</t>
  </si>
  <si>
    <t>1974 (Aug.)</t>
  </si>
  <si>
    <t>1977 (Jan.)</t>
  </si>
  <si>
    <t>1981 (Jan.)</t>
  </si>
  <si>
    <t>Ronald Reagan</t>
  </si>
  <si>
    <t>1989 (Jan.)</t>
  </si>
  <si>
    <t>George H. W. Bush</t>
  </si>
  <si>
    <t>1993 (Jan.)</t>
  </si>
  <si>
    <t>2001 (Jan.)</t>
  </si>
  <si>
    <t>George W. Bush</t>
  </si>
  <si>
    <t>2009 (Jan.)</t>
  </si>
  <si>
    <t>Barack Obama</t>
  </si>
  <si>
    <t>---</t>
  </si>
  <si>
    <t xml:space="preserve">1963 (Nov.) </t>
  </si>
  <si>
    <t>1963 (Nov.)</t>
  </si>
  <si>
    <t>(dollar amounts in billions)</t>
  </si>
  <si>
    <t>In Current Dollars</t>
  </si>
  <si>
    <t>Addendum: Composite Deflator</t>
  </si>
  <si>
    <t>OMB Deflators from Table 10.1</t>
  </si>
  <si>
    <t>-</t>
  </si>
  <si>
    <t>Presidential Budgets 1945 to 2013</t>
  </si>
  <si>
    <t>All figures are represented in inflation-adjusted 2005 dollars as outlined in the OMB Historical Tables. 
Growth estimates compare last budget outlays of each President with their predecessor's last budget.</t>
  </si>
  <si>
    <t>Total Change ($) Since Predecessor's Last Budget</t>
  </si>
  <si>
    <t>Total Change (%) Since Predecessor's Last Budget</t>
  </si>
  <si>
    <t>2018 estimate</t>
  </si>
  <si>
    <t>2012</t>
  </si>
  <si>
    <t>Table 1.3—SUMMARY OF RECEIPTS, OUTLAYS, AND SURPLUSES OR DEFICITS (–) IN CURRENT DOLLARS, CONSTANT (FY 2005) DOLLARS, AND AS PERCENTAGES OF GDP: 1940–2018</t>
  </si>
  <si>
    <t>OMB Historical check</t>
  </si>
  <si>
    <t>Census</t>
  </si>
  <si>
    <t>http://factfinder2.census.gov/faces/tableservices/jsf/pages/productview.xhtml?src=bkmk</t>
  </si>
  <si>
    <t>http://www.fms.treas.gov/mts/mts0912.pdf</t>
  </si>
  <si>
    <t>Treasury 2012 Statement</t>
  </si>
  <si>
    <t>http://www.fms.treas.gov/mts/mts0913.pdf</t>
  </si>
  <si>
    <t>Treasury 2013 Statement</t>
  </si>
  <si>
    <t>http://www.whitehouse.gov/omb/budget/Historicals</t>
  </si>
  <si>
    <t>OMB</t>
  </si>
  <si>
    <t>Actual Treasury</t>
  </si>
  <si>
    <t>Projected OMB</t>
  </si>
  <si>
    <t>Historical OMB</t>
  </si>
  <si>
    <t>In Billions of Real (FY$2005)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</si>
</sst>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  <numFmt numFmtId="170" formatCode="0.000"/>
    <numFmt numFmtId="171" formatCode="0.00000"/>
    <numFmt numFmtId="172" formatCode="0.000000"/>
    <numFmt numFmtId="173" formatCode="0.0000000"/>
    <numFmt numFmtId="174" formatCode="0.00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_(* #,##0.0_);_(* \(#,##0.0\);_(* &quot;-&quot;??_);_(@_)"/>
    <numFmt numFmtId="181" formatCode="_(* #,##0_);_(* \(#,##0\);_(* &quot;-&quot;??_);_(@_)"/>
    <numFmt numFmtId="182" formatCode="mmmm\ d\,\ yyyy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E+00"/>
    <numFmt numFmtId="197" formatCode="0.00000E+00"/>
    <numFmt numFmtId="198" formatCode="0.000E+00"/>
    <numFmt numFmtId="199" formatCode="0.0E+00"/>
    <numFmt numFmtId="200" formatCode="0E+00"/>
    <numFmt numFmtId="201" formatCode="0.000000E+00"/>
    <numFmt numFmtId="202" formatCode="_(* #,##0.000_);_(* \(#,##0.000\);_(* &quot;-&quot;???_);_(@_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Gotham Narrow Book"/>
      <family val="0"/>
    </font>
    <font>
      <b/>
      <sz val="10"/>
      <name val="Arial"/>
      <family val="2"/>
    </font>
    <font>
      <sz val="15"/>
      <color indexed="8"/>
      <name val="Gotham Narrow Book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49"/>
      <name val="Arial"/>
      <family val="2"/>
    </font>
    <font>
      <sz val="11"/>
      <color indexed="15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b/>
      <u val="single"/>
      <sz val="11"/>
      <color indexed="9"/>
      <name val="Calibri"/>
      <family val="2"/>
    </font>
    <font>
      <sz val="14"/>
      <color indexed="8"/>
      <name val="Gotham Narrow Book"/>
      <family val="0"/>
    </font>
    <font>
      <sz val="10"/>
      <color indexed="8"/>
      <name val="Gotham Narrow Book"/>
      <family val="0"/>
    </font>
    <font>
      <b/>
      <sz val="14"/>
      <color indexed="10"/>
      <name val="Gotham Narrow Book"/>
      <family val="0"/>
    </font>
    <font>
      <b/>
      <sz val="14"/>
      <color indexed="30"/>
      <name val="Gotham Narrow Book"/>
      <family val="0"/>
    </font>
    <font>
      <sz val="24"/>
      <color indexed="8"/>
      <name val="Gotham Narrow Book"/>
      <family val="0"/>
    </font>
    <font>
      <sz val="11"/>
      <color indexed="8"/>
      <name val="Gotham Narrow Book"/>
      <family val="0"/>
    </font>
    <font>
      <b/>
      <sz val="14"/>
      <color indexed="14"/>
      <name val="Gotham Narrow Book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8"/>
      <color indexed="8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0"/>
      <color rgb="FF000000"/>
      <name val="Arial Unicode MS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i/>
      <sz val="9"/>
      <color theme="1"/>
      <name val="Arial"/>
      <family val="2"/>
    </font>
    <font>
      <b/>
      <u val="single"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wrapText="1"/>
    </xf>
    <xf numFmtId="0" fontId="68" fillId="0" borderId="0" xfId="0" applyFont="1" applyBorder="1" applyAlignment="1">
      <alignment horizontal="center"/>
    </xf>
    <xf numFmtId="0" fontId="68" fillId="4" borderId="11" xfId="0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 wrapText="1"/>
      <protection/>
    </xf>
    <xf numFmtId="0" fontId="7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horizontal="left"/>
    </xf>
    <xf numFmtId="0" fontId="54" fillId="34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2" xfId="0" applyFont="1" applyFill="1" applyBorder="1" applyAlignment="1" applyProtection="1">
      <alignment horizont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61" fillId="4" borderId="11" xfId="53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3" fillId="33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>
      <alignment horizont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181" fontId="33" fillId="33" borderId="13" xfId="42" applyNumberFormat="1" applyFont="1" applyFill="1" applyBorder="1" applyAlignment="1" applyProtection="1">
      <alignment horizontal="center" vertical="center" wrapText="1"/>
      <protection/>
    </xf>
    <xf numFmtId="168" fontId="33" fillId="33" borderId="12" xfId="0" applyNumberFormat="1" applyFont="1" applyFill="1" applyBorder="1" applyAlignment="1" applyProtection="1">
      <alignment horizontal="center" wrapText="1"/>
      <protection/>
    </xf>
    <xf numFmtId="168" fontId="33" fillId="33" borderId="10" xfId="0" applyNumberFormat="1" applyFont="1" applyFill="1" applyBorder="1" applyAlignment="1" applyProtection="1">
      <alignment horizontal="center" wrapText="1"/>
      <protection/>
    </xf>
    <xf numFmtId="168" fontId="33" fillId="33" borderId="11" xfId="0" applyNumberFormat="1" applyFont="1" applyFill="1" applyBorder="1" applyAlignment="1" applyProtection="1">
      <alignment horizontal="center" wrapText="1"/>
      <protection/>
    </xf>
    <xf numFmtId="181" fontId="33" fillId="33" borderId="11" xfId="42" applyNumberFormat="1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>
      <alignment horizontal="center"/>
    </xf>
    <xf numFmtId="3" fontId="73" fillId="37" borderId="11" xfId="0" applyNumberFormat="1" applyFont="1" applyFill="1" applyBorder="1" applyAlignment="1">
      <alignment vertical="center"/>
    </xf>
    <xf numFmtId="181" fontId="0" fillId="37" borderId="11" xfId="42" applyNumberFormat="1" applyFont="1" applyFill="1" applyBorder="1" applyAlignment="1">
      <alignment horizontal="center"/>
    </xf>
    <xf numFmtId="3" fontId="0" fillId="37" borderId="11" xfId="0" applyNumberFormat="1" applyFont="1" applyFill="1" applyBorder="1" applyAlignment="1">
      <alignment/>
    </xf>
    <xf numFmtId="181" fontId="0" fillId="37" borderId="13" xfId="42" applyNumberFormat="1" applyFont="1" applyFill="1" applyBorder="1" applyAlignment="1">
      <alignment horizontal="center"/>
    </xf>
    <xf numFmtId="0" fontId="68" fillId="0" borderId="14" xfId="0" applyFont="1" applyFill="1" applyBorder="1" applyAlignment="1">
      <alignment/>
    </xf>
    <xf numFmtId="184" fontId="33" fillId="33" borderId="13" xfId="42" applyNumberFormat="1" applyFont="1" applyFill="1" applyBorder="1" applyAlignment="1" applyProtection="1">
      <alignment horizontal="center" vertical="center" wrapText="1"/>
      <protection/>
    </xf>
    <xf numFmtId="184" fontId="33" fillId="33" borderId="11" xfId="42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/>
    </xf>
    <xf numFmtId="168" fontId="65" fillId="0" borderId="0" xfId="0" applyNumberFormat="1" applyFont="1" applyBorder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vertical="center"/>
    </xf>
    <xf numFmtId="0" fontId="75" fillId="0" borderId="15" xfId="0" applyFont="1" applyBorder="1" applyAlignment="1">
      <alignment horizontal="center" vertical="center" wrapText="1"/>
    </xf>
    <xf numFmtId="168" fontId="75" fillId="0" borderId="16" xfId="0" applyNumberFormat="1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168" fontId="4" fillId="0" borderId="11" xfId="0" applyNumberFormat="1" applyFont="1" applyBorder="1" applyAlignment="1" applyProtection="1">
      <alignment horizontal="center" wrapText="1"/>
      <protection/>
    </xf>
    <xf numFmtId="0" fontId="4" fillId="0" borderId="11" xfId="0" applyNumberFormat="1" applyFont="1" applyBorder="1" applyAlignment="1" applyProtection="1">
      <alignment horizontal="center" wrapText="1"/>
      <protection/>
    </xf>
    <xf numFmtId="168" fontId="65" fillId="0" borderId="11" xfId="0" applyNumberFormat="1" applyFont="1" applyBorder="1" applyAlignment="1">
      <alignment horizontal="center"/>
    </xf>
    <xf numFmtId="9" fontId="65" fillId="0" borderId="11" xfId="0" applyNumberFormat="1" applyFont="1" applyBorder="1" applyAlignment="1">
      <alignment horizontal="center"/>
    </xf>
    <xf numFmtId="0" fontId="65" fillId="0" borderId="11" xfId="0" applyFont="1" applyBorder="1" applyAlignment="1" quotePrefix="1">
      <alignment horizontal="center"/>
    </xf>
    <xf numFmtId="168" fontId="65" fillId="0" borderId="11" xfId="0" applyNumberFormat="1" applyFont="1" applyBorder="1" applyAlignment="1" quotePrefix="1">
      <alignment horizontal="center"/>
    </xf>
    <xf numFmtId="168" fontId="74" fillId="0" borderId="0" xfId="0" applyNumberFormat="1" applyFont="1" applyBorder="1" applyAlignment="1">
      <alignment/>
    </xf>
    <xf numFmtId="0" fontId="75" fillId="0" borderId="13" xfId="0" applyFont="1" applyBorder="1" applyAlignment="1">
      <alignment horizontal="center" vertical="center" wrapText="1"/>
    </xf>
    <xf numFmtId="0" fontId="65" fillId="0" borderId="0" xfId="59">
      <alignment/>
      <protection/>
    </xf>
    <xf numFmtId="0" fontId="4" fillId="0" borderId="0" xfId="59" applyFont="1" applyProtection="1">
      <alignment/>
      <protection/>
    </xf>
    <xf numFmtId="168" fontId="4" fillId="0" borderId="17" xfId="59" applyNumberFormat="1" applyFont="1" applyBorder="1" applyAlignment="1" applyProtection="1">
      <alignment horizontal="right" wrapText="1"/>
      <protection/>
    </xf>
    <xf numFmtId="169" fontId="4" fillId="0" borderId="17" xfId="59" applyNumberFormat="1" applyFont="1" applyBorder="1" applyAlignment="1" applyProtection="1">
      <alignment horizontal="right" wrapText="1"/>
      <protection/>
    </xf>
    <xf numFmtId="0" fontId="4" fillId="0" borderId="0" xfId="59" applyFont="1" applyAlignment="1" applyProtection="1">
      <alignment wrapText="1"/>
      <protection/>
    </xf>
    <xf numFmtId="0" fontId="7" fillId="0" borderId="18" xfId="59" applyFont="1" applyBorder="1" applyAlignment="1" applyProtection="1">
      <alignment horizontal="center" vertical="center" wrapText="1"/>
      <protection/>
    </xf>
    <xf numFmtId="0" fontId="7" fillId="33" borderId="18" xfId="59" applyFont="1" applyFill="1" applyBorder="1" applyAlignment="1" applyProtection="1">
      <alignment horizontal="center" vertical="center" wrapText="1"/>
      <protection/>
    </xf>
    <xf numFmtId="168" fontId="4" fillId="33" borderId="17" xfId="59" applyNumberFormat="1" applyFont="1" applyFill="1" applyBorder="1" applyAlignment="1" applyProtection="1">
      <alignment horizontal="right" wrapText="1"/>
      <protection/>
    </xf>
    <xf numFmtId="0" fontId="65" fillId="33" borderId="0" xfId="59" applyFill="1">
      <alignment/>
      <protection/>
    </xf>
    <xf numFmtId="0" fontId="68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168" fontId="69" fillId="33" borderId="11" xfId="0" applyNumberFormat="1" applyFont="1" applyFill="1" applyBorder="1" applyAlignment="1" applyProtection="1">
      <alignment horizontal="center" wrapText="1"/>
      <protection/>
    </xf>
    <xf numFmtId="0" fontId="69" fillId="0" borderId="0" xfId="0" applyFont="1" applyAlignment="1">
      <alignment/>
    </xf>
    <xf numFmtId="168" fontId="69" fillId="33" borderId="12" xfId="0" applyNumberFormat="1" applyFont="1" applyFill="1" applyBorder="1" applyAlignment="1" applyProtection="1">
      <alignment horizontal="center" wrapText="1"/>
      <protection/>
    </xf>
    <xf numFmtId="168" fontId="69" fillId="33" borderId="10" xfId="0" applyNumberFormat="1" applyFont="1" applyFill="1" applyBorder="1" applyAlignment="1" applyProtection="1">
      <alignment horizontal="center" wrapText="1"/>
      <protection/>
    </xf>
    <xf numFmtId="175" fontId="69" fillId="33" borderId="11" xfId="0" applyNumberFormat="1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175" fontId="69" fillId="2" borderId="13" xfId="0" applyNumberFormat="1" applyFont="1" applyFill="1" applyBorder="1" applyAlignment="1">
      <alignment horizontal="center"/>
    </xf>
    <xf numFmtId="168" fontId="4" fillId="0" borderId="17" xfId="59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ill="1" applyAlignment="1">
      <alignment/>
    </xf>
    <xf numFmtId="168" fontId="4" fillId="33" borderId="11" xfId="59" applyNumberFormat="1" applyFont="1" applyFill="1" applyBorder="1" applyAlignment="1" applyProtection="1">
      <alignment horizontal="right" wrapText="1"/>
      <protection/>
    </xf>
    <xf numFmtId="168" fontId="77" fillId="33" borderId="11" xfId="59" applyNumberFormat="1" applyFont="1" applyFill="1" applyBorder="1" applyAlignment="1" applyProtection="1">
      <alignment horizontal="right" wrapText="1"/>
      <protection/>
    </xf>
    <xf numFmtId="168" fontId="77" fillId="2" borderId="11" xfId="59" applyNumberFormat="1" applyFont="1" applyFill="1" applyBorder="1" applyAlignment="1" applyProtection="1">
      <alignment horizontal="right" wrapText="1"/>
      <protection/>
    </xf>
    <xf numFmtId="168" fontId="77" fillId="33" borderId="11" xfId="59" applyNumberFormat="1" applyFont="1" applyFill="1" applyBorder="1" applyAlignment="1" applyProtection="1">
      <alignment horizontal="center" wrapText="1"/>
      <protection/>
    </xf>
    <xf numFmtId="168" fontId="4" fillId="33" borderId="17" xfId="0" applyNumberFormat="1" applyFont="1" applyFill="1" applyBorder="1" applyAlignment="1" applyProtection="1">
      <alignment horizontal="right" wrapText="1"/>
      <protection/>
    </xf>
    <xf numFmtId="3" fontId="33" fillId="38" borderId="11" xfId="0" applyNumberFormat="1" applyFont="1" applyFill="1" applyBorder="1" applyAlignment="1" applyProtection="1">
      <alignment horizontal="center" wrapText="1"/>
      <protection/>
    </xf>
    <xf numFmtId="175" fontId="69" fillId="38" borderId="11" xfId="0" applyNumberFormat="1" applyFont="1" applyFill="1" applyBorder="1" applyAlignment="1">
      <alignment horizontal="center"/>
    </xf>
    <xf numFmtId="181" fontId="33" fillId="38" borderId="11" xfId="42" applyNumberFormat="1" applyFont="1" applyFill="1" applyBorder="1" applyAlignment="1" applyProtection="1">
      <alignment horizontal="center" vertical="center" wrapText="1"/>
      <protection/>
    </xf>
    <xf numFmtId="184" fontId="33" fillId="38" borderId="11" xfId="42" applyNumberFormat="1" applyFont="1" applyFill="1" applyBorder="1" applyAlignment="1" applyProtection="1">
      <alignment horizontal="center" vertical="center" wrapText="1"/>
      <protection/>
    </xf>
    <xf numFmtId="168" fontId="33" fillId="38" borderId="11" xfId="0" applyNumberFormat="1" applyFont="1" applyFill="1" applyBorder="1" applyAlignment="1" applyProtection="1">
      <alignment horizontal="center" wrapText="1"/>
      <protection/>
    </xf>
    <xf numFmtId="181" fontId="0" fillId="38" borderId="11" xfId="42" applyNumberFormat="1" applyFont="1" applyFill="1" applyBorder="1" applyAlignment="1">
      <alignment/>
    </xf>
    <xf numFmtId="3" fontId="73" fillId="38" borderId="11" xfId="0" applyNumberFormat="1" applyFont="1" applyFill="1" applyBorder="1" applyAlignment="1">
      <alignment vertical="center"/>
    </xf>
    <xf numFmtId="168" fontId="4" fillId="18" borderId="17" xfId="59" applyNumberFormat="1" applyFont="1" applyFill="1" applyBorder="1" applyAlignment="1" applyProtection="1">
      <alignment horizontal="center" wrapText="1"/>
      <protection/>
    </xf>
    <xf numFmtId="181" fontId="33" fillId="18" borderId="11" xfId="42" applyNumberFormat="1" applyFont="1" applyFill="1" applyBorder="1" applyAlignment="1" applyProtection="1">
      <alignment horizontal="center" vertical="center" wrapText="1"/>
      <protection/>
    </xf>
    <xf numFmtId="184" fontId="33" fillId="18" borderId="11" xfId="42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ill="1" applyAlignment="1">
      <alignment horizontal="center"/>
    </xf>
    <xf numFmtId="181" fontId="0" fillId="18" borderId="19" xfId="42" applyNumberFormat="1" applyFont="1" applyFill="1" applyBorder="1" applyAlignment="1">
      <alignment horizontal="center"/>
    </xf>
    <xf numFmtId="3" fontId="73" fillId="18" borderId="19" xfId="0" applyNumberFormat="1" applyFont="1" applyFill="1" applyBorder="1" applyAlignment="1">
      <alignment vertical="center"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 wrapText="1"/>
      <protection/>
    </xf>
    <xf numFmtId="169" fontId="4" fillId="19" borderId="17" xfId="0" applyNumberFormat="1" applyFont="1" applyFill="1" applyBorder="1" applyAlignment="1" applyProtection="1">
      <alignment horizontal="right" wrapText="1"/>
      <protection/>
    </xf>
    <xf numFmtId="169" fontId="2" fillId="19" borderId="17" xfId="0" applyNumberFormat="1" applyFont="1" applyFill="1" applyBorder="1" applyAlignment="1" applyProtection="1">
      <alignment horizontal="right" wrapText="1"/>
      <protection/>
    </xf>
    <xf numFmtId="168" fontId="77" fillId="33" borderId="17" xfId="59" applyNumberFormat="1" applyFont="1" applyFill="1" applyBorder="1" applyAlignment="1" applyProtection="1">
      <alignment horizontal="right" wrapText="1"/>
      <protection/>
    </xf>
    <xf numFmtId="168" fontId="0" fillId="0" borderId="0" xfId="0" applyNumberFormat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right" wrapText="1"/>
    </xf>
    <xf numFmtId="0" fontId="65" fillId="0" borderId="14" xfId="0" applyFont="1" applyBorder="1" applyAlignment="1">
      <alignment horizontal="right" wrapText="1"/>
    </xf>
    <xf numFmtId="0" fontId="65" fillId="0" borderId="24" xfId="0" applyFont="1" applyBorder="1" applyAlignment="1">
      <alignment horizontal="right" wrapText="1"/>
    </xf>
    <xf numFmtId="0" fontId="76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9" fillId="34" borderId="10" xfId="53" applyFont="1" applyFill="1" applyBorder="1" applyAlignment="1" applyProtection="1">
      <alignment horizontal="center" vertical="center" wrapText="1"/>
      <protection/>
    </xf>
    <xf numFmtId="0" fontId="79" fillId="34" borderId="11" xfId="53" applyFont="1" applyFill="1" applyBorder="1" applyAlignment="1" applyProtection="1">
      <alignment horizontal="center" vertical="center" wrapText="1"/>
      <protection/>
    </xf>
    <xf numFmtId="0" fontId="0" fillId="39" borderId="13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 vertical="center" wrapText="1"/>
    </xf>
    <xf numFmtId="177" fontId="68" fillId="0" borderId="0" xfId="44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9" fontId="6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7" fillId="0" borderId="0" xfId="59" applyFont="1" applyAlignment="1" applyProtection="1">
      <alignment horizontal="center" wrapText="1"/>
      <protection/>
    </xf>
    <xf numFmtId="0" fontId="4" fillId="0" borderId="29" xfId="59" applyFont="1" applyBorder="1" applyAlignment="1" applyProtection="1">
      <alignment horizontal="center" wrapText="1"/>
      <protection/>
    </xf>
    <xf numFmtId="0" fontId="7" fillId="0" borderId="30" xfId="59" applyFont="1" applyBorder="1" applyAlignment="1" applyProtection="1">
      <alignment horizontal="center" vertical="center" wrapText="1"/>
      <protection/>
    </xf>
    <xf numFmtId="0" fontId="7" fillId="0" borderId="31" xfId="59" applyFont="1" applyBorder="1" applyAlignment="1" applyProtection="1">
      <alignment horizontal="center" vertical="center" wrapText="1"/>
      <protection/>
    </xf>
    <xf numFmtId="0" fontId="7" fillId="0" borderId="18" xfId="59" applyFont="1" applyBorder="1" applyAlignment="1" applyProtection="1">
      <alignment horizontal="center" vertical="center" wrapText="1"/>
      <protection/>
    </xf>
    <xf numFmtId="0" fontId="7" fillId="0" borderId="32" xfId="59" applyFont="1" applyBorder="1" applyAlignment="1" applyProtection="1">
      <alignment horizontal="center" vertical="center" wrapText="1"/>
      <protection/>
    </xf>
    <xf numFmtId="0" fontId="7" fillId="0" borderId="33" xfId="59" applyFont="1" applyBorder="1" applyAlignment="1" applyProtection="1">
      <alignment horizontal="center" vertical="center" wrapText="1"/>
      <protection/>
    </xf>
    <xf numFmtId="0" fontId="7" fillId="0" borderId="34" xfId="59" applyFont="1" applyBorder="1" applyAlignment="1" applyProtection="1">
      <alignment horizontal="center" vertical="center" wrapText="1"/>
      <protection/>
    </xf>
    <xf numFmtId="0" fontId="7" fillId="0" borderId="35" xfId="59" applyFont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8575"/>
          <c:w val="0.932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4F81BD">
                  <a:alpha val="59000"/>
                </a:srgbClr>
              </a:solidFill>
              <a:ln w="3175">
                <a:noFill/>
              </a:ln>
            </c:spPr>
          </c:dPt>
          <c:cat>
            <c:strRef>
              <c:f>'Data Calculations'!$K$4:$K$73</c:f>
              <c:strCache>
                <c:ptCount val="7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</c:strCache>
            </c:strRef>
          </c:cat>
          <c:val>
            <c:numRef>
              <c:f>'Data Calculations'!$I$4:$I$73</c:f>
              <c:numCache>
                <c:ptCount val="70"/>
                <c:pt idx="0">
                  <c:v>7320.899262846762</c:v>
                </c:pt>
                <c:pt idx="1">
                  <c:v>4311.52261633377</c:v>
                </c:pt>
                <c:pt idx="2">
                  <c:v>2393.7376326591184</c:v>
                </c:pt>
                <c:pt idx="3">
                  <c:v>1918.4171194224273</c:v>
                </c:pt>
                <c:pt idx="4">
                  <c:v>2541.7571759898055</c:v>
                </c:pt>
                <c:pt idx="5">
                  <c:v>2624.2613871518647</c:v>
                </c:pt>
                <c:pt idx="6">
                  <c:v>2806.7273050189883</c:v>
                </c:pt>
                <c:pt idx="7">
                  <c:v>4123.063807078189</c:v>
                </c:pt>
                <c:pt idx="8">
                  <c:v>4227.008867391858</c:v>
                </c:pt>
                <c:pt idx="9">
                  <c:v>3736.8306011143486</c:v>
                </c:pt>
                <c:pt idx="10">
                  <c:v>3428.52937327604</c:v>
                </c:pt>
                <c:pt idx="11">
                  <c:v>3311.367455566857</c:v>
                </c:pt>
                <c:pt idx="12">
                  <c:v>3355.542165431194</c:v>
                </c:pt>
                <c:pt idx="13">
                  <c:v>3353.691757610324</c:v>
                </c:pt>
                <c:pt idx="14">
                  <c:v>3544.9660840543397</c:v>
                </c:pt>
                <c:pt idx="15">
                  <c:v>3478.142316439905</c:v>
                </c:pt>
                <c:pt idx="16">
                  <c:v>3530.3760221738316</c:v>
                </c:pt>
                <c:pt idx="17">
                  <c:v>3790.1178140699753</c:v>
                </c:pt>
                <c:pt idx="18">
                  <c:v>3725.3926323401347</c:v>
                </c:pt>
                <c:pt idx="19">
                  <c:v>3860.569427424242</c:v>
                </c:pt>
                <c:pt idx="20">
                  <c:v>3753.9314312978336</c:v>
                </c:pt>
                <c:pt idx="21">
                  <c:v>4125.4507814287535</c:v>
                </c:pt>
                <c:pt idx="22">
                  <c:v>4661.518876338334</c:v>
                </c:pt>
                <c:pt idx="23">
                  <c:v>5028.747214857278</c:v>
                </c:pt>
                <c:pt idx="24">
                  <c:v>4817.025415411578</c:v>
                </c:pt>
                <c:pt idx="25">
                  <c:v>4790.000422038929</c:v>
                </c:pt>
                <c:pt idx="26">
                  <c:v>4744.759644600407</c:v>
                </c:pt>
                <c:pt idx="27">
                  <c:v>4813.812073169314</c:v>
                </c:pt>
                <c:pt idx="28">
                  <c:v>4805.369374298908</c:v>
                </c:pt>
                <c:pt idx="29">
                  <c:v>4803.7462281263315</c:v>
                </c:pt>
                <c:pt idx="30">
                  <c:v>5324.271739846758</c:v>
                </c:pt>
                <c:pt idx="31">
                  <c:v>5468.842631273917</c:v>
                </c:pt>
                <c:pt idx="32">
                  <c:v>5510.366729299261</c:v>
                </c:pt>
                <c:pt idx="33">
                  <c:v>5742.53706608426</c:v>
                </c:pt>
                <c:pt idx="34">
                  <c:v>5736.807474505165</c:v>
                </c:pt>
                <c:pt idx="35">
                  <c:v>6008.097450444833</c:v>
                </c:pt>
                <c:pt idx="36">
                  <c:v>6157.431968203995</c:v>
                </c:pt>
                <c:pt idx="37">
                  <c:v>6252.261098764794</c:v>
                </c:pt>
                <c:pt idx="38">
                  <c:v>6395.882325325321</c:v>
                </c:pt>
                <c:pt idx="39">
                  <c:v>6348.26611606614</c:v>
                </c:pt>
                <c:pt idx="40">
                  <c:v>6760.712218932678</c:v>
                </c:pt>
                <c:pt idx="41">
                  <c:v>6833.962875699664</c:v>
                </c:pt>
                <c:pt idx="42">
                  <c:v>6655.574043261231</c:v>
                </c:pt>
                <c:pt idx="43">
                  <c:v>6787.989600891352</c:v>
                </c:pt>
                <c:pt idx="44">
                  <c:v>6967.27607927485</c:v>
                </c:pt>
                <c:pt idx="45">
                  <c:v>7325.9912070503615</c:v>
                </c:pt>
                <c:pt idx="46">
                  <c:v>7314.823976411454</c:v>
                </c:pt>
                <c:pt idx="47">
                  <c:v>7271.054383148663</c:v>
                </c:pt>
                <c:pt idx="48">
                  <c:v>7146.7036521914315</c:v>
                </c:pt>
                <c:pt idx="49">
                  <c:v>7206.958336690493</c:v>
                </c:pt>
                <c:pt idx="50">
                  <c:v>7206.49835412533</c:v>
                </c:pt>
                <c:pt idx="51">
                  <c:v>7179.23028828408</c:v>
                </c:pt>
                <c:pt idx="52">
                  <c:v>7144.9889572016955</c:v>
                </c:pt>
                <c:pt idx="53">
                  <c:v>7238.576165672861</c:v>
                </c:pt>
                <c:pt idx="54">
                  <c:v>7285.7169026727</c:v>
                </c:pt>
                <c:pt idx="55">
                  <c:v>7229.279697698663</c:v>
                </c:pt>
                <c:pt idx="56">
                  <c:v>7267.043259718983</c:v>
                </c:pt>
                <c:pt idx="57">
                  <c:v>7646.178154477774</c:v>
                </c:pt>
                <c:pt idx="58">
                  <c:v>7933.139587731213</c:v>
                </c:pt>
                <c:pt idx="59">
                  <c:v>8112.044243031973</c:v>
                </c:pt>
                <c:pt idx="60">
                  <c:v>8358.32176814238</c:v>
                </c:pt>
                <c:pt idx="61">
                  <c:v>8587.938027204718</c:v>
                </c:pt>
                <c:pt idx="62">
                  <c:v>8502.224592922548</c:v>
                </c:pt>
                <c:pt idx="63">
                  <c:v>8883.125644357615</c:v>
                </c:pt>
                <c:pt idx="64">
                  <c:v>10336.587281281132</c:v>
                </c:pt>
                <c:pt idx="65">
                  <c:v>9935.764746043</c:v>
                </c:pt>
                <c:pt idx="66">
                  <c:v>10075.607166810278</c:v>
                </c:pt>
                <c:pt idx="67">
                  <c:v>9597.074380365426</c:v>
                </c:pt>
                <c:pt idx="68">
                  <c:v>9121.648939655095</c:v>
                </c:pt>
                <c:pt idx="69">
                  <c:v>9762.439992281697</c:v>
                </c:pt>
              </c:numCache>
            </c:numRef>
          </c:val>
        </c:ser>
        <c:overlap val="30"/>
        <c:gapWidth val="70"/>
        <c:axId val="10712216"/>
        <c:axId val="29301081"/>
      </c:bar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9301081"/>
        <c:crosses val="autoZero"/>
        <c:auto val="1"/>
        <c:lblOffset val="50"/>
        <c:tickLblSkip val="5"/>
        <c:noMultiLvlLbl val="0"/>
      </c:catAx>
      <c:valAx>
        <c:axId val="29301081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(adjusted for inflation)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10712216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8775"/>
          <c:w val="0.928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1D6FB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768AA7">
                  <a:alpha val="55000"/>
                </a:srgbClr>
              </a:solidFill>
              <a:ln w="3175">
                <a:noFill/>
              </a:ln>
            </c:spPr>
          </c:dPt>
          <c:cat>
            <c:strRef>
              <c:f>'Data Calculations'!$B$4:$B$73</c:f>
              <c:strCache>
                <c:ptCount val="70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  <c:pt idx="65">
                  <c:v>2010</c:v>
                </c:pt>
                <c:pt idx="66">
                  <c:v>2011</c:v>
                </c:pt>
                <c:pt idx="67">
                  <c:v>2012</c:v>
                </c:pt>
                <c:pt idx="68">
                  <c:v>2013</c:v>
                </c:pt>
                <c:pt idx="69">
                  <c:v>2014</c:v>
                </c:pt>
              </c:strCache>
            </c:strRef>
          </c:cat>
          <c:val>
            <c:numRef>
              <c:f>'Data Calculations'!$F$4:$F$73</c:f>
              <c:numCache>
                <c:ptCount val="70"/>
                <c:pt idx="0">
                  <c:v>1.0244000000000002</c:v>
                </c:pt>
                <c:pt idx="1">
                  <c:v>0.6096</c:v>
                </c:pt>
                <c:pt idx="2">
                  <c:v>0.345</c:v>
                </c:pt>
                <c:pt idx="3">
                  <c:v>0.2813</c:v>
                </c:pt>
                <c:pt idx="4">
                  <c:v>0.3792</c:v>
                </c:pt>
                <c:pt idx="5">
                  <c:v>0.3996</c:v>
                </c:pt>
                <c:pt idx="6">
                  <c:v>0.4347</c:v>
                </c:pt>
                <c:pt idx="7">
                  <c:v>0.6496000000000001</c:v>
                </c:pt>
                <c:pt idx="8">
                  <c:v>0.6771</c:v>
                </c:pt>
                <c:pt idx="9">
                  <c:v>0.6092000000000001</c:v>
                </c:pt>
                <c:pt idx="10">
                  <c:v>0.5689</c:v>
                </c:pt>
                <c:pt idx="11">
                  <c:v>0.5592999999999999</c:v>
                </c:pt>
                <c:pt idx="12">
                  <c:v>0.5771000000000001</c:v>
                </c:pt>
                <c:pt idx="13">
                  <c:v>0.5865</c:v>
                </c:pt>
                <c:pt idx="14">
                  <c:v>0.6304</c:v>
                </c:pt>
                <c:pt idx="15">
                  <c:v>0.6284</c:v>
                </c:pt>
                <c:pt idx="16">
                  <c:v>0.6485</c:v>
                </c:pt>
                <c:pt idx="17">
                  <c:v>0.707</c:v>
                </c:pt>
                <c:pt idx="18">
                  <c:v>0.705</c:v>
                </c:pt>
                <c:pt idx="19">
                  <c:v>0.7407999999999999</c:v>
                </c:pt>
                <c:pt idx="20">
                  <c:v>0.7293999999999999</c:v>
                </c:pt>
                <c:pt idx="21">
                  <c:v>0.8109</c:v>
                </c:pt>
                <c:pt idx="22">
                  <c:v>0.9262999999999999</c:v>
                </c:pt>
                <c:pt idx="23">
                  <c:v>1.0092999999999999</c:v>
                </c:pt>
                <c:pt idx="24">
                  <c:v>0.9763</c:v>
                </c:pt>
                <c:pt idx="25">
                  <c:v>0.9822000000000001</c:v>
                </c:pt>
                <c:pt idx="26">
                  <c:v>0.9853</c:v>
                </c:pt>
                <c:pt idx="27">
                  <c:v>1.0104</c:v>
                </c:pt>
                <c:pt idx="28">
                  <c:v>1.0183</c:v>
                </c:pt>
                <c:pt idx="29">
                  <c:v>1.0272999999999999</c:v>
                </c:pt>
                <c:pt idx="30">
                  <c:v>1.1499000000000001</c:v>
                </c:pt>
                <c:pt idx="31">
                  <c:v>1.1924000000000001</c:v>
                </c:pt>
                <c:pt idx="32">
                  <c:v>1.2136</c:v>
                </c:pt>
                <c:pt idx="33">
                  <c:v>1.2782</c:v>
                </c:pt>
                <c:pt idx="34">
                  <c:v>1.2911</c:v>
                </c:pt>
                <c:pt idx="35">
                  <c:v>1.3682</c:v>
                </c:pt>
                <c:pt idx="36">
                  <c:v>1.416</c:v>
                </c:pt>
                <c:pt idx="37">
                  <c:v>1.4517</c:v>
                </c:pt>
                <c:pt idx="38">
                  <c:v>1.4986</c:v>
                </c:pt>
                <c:pt idx="39">
                  <c:v>1.5004000000000002</c:v>
                </c:pt>
                <c:pt idx="40">
                  <c:v>1.6122</c:v>
                </c:pt>
                <c:pt idx="41">
                  <c:v>1.6445999999999998</c:v>
                </c:pt>
                <c:pt idx="42">
                  <c:v>1.616</c:v>
                </c:pt>
                <c:pt idx="43">
                  <c:v>1.6632</c:v>
                </c:pt>
                <c:pt idx="44">
                  <c:v>1.7233</c:v>
                </c:pt>
                <c:pt idx="45">
                  <c:v>1.8313</c:v>
                </c:pt>
                <c:pt idx="46">
                  <c:v>1.8482</c:v>
                </c:pt>
                <c:pt idx="47">
                  <c:v>1.8571</c:v>
                </c:pt>
                <c:pt idx="48">
                  <c:v>1.8447</c:v>
                </c:pt>
                <c:pt idx="49">
                  <c:v>1.8784</c:v>
                </c:pt>
                <c:pt idx="50">
                  <c:v>1.8959000000000001</c:v>
                </c:pt>
                <c:pt idx="51">
                  <c:v>1.9061</c:v>
                </c:pt>
                <c:pt idx="52">
                  <c:v>1.9152</c:v>
                </c:pt>
                <c:pt idx="53">
                  <c:v>1.9581</c:v>
                </c:pt>
                <c:pt idx="54">
                  <c:v>1.9886</c:v>
                </c:pt>
                <c:pt idx="55">
                  <c:v>2.0399000000000003</c:v>
                </c:pt>
                <c:pt idx="56">
                  <c:v>2.0717</c:v>
                </c:pt>
                <c:pt idx="57">
                  <c:v>2.2006</c:v>
                </c:pt>
                <c:pt idx="58">
                  <c:v>2.3032</c:v>
                </c:pt>
                <c:pt idx="59">
                  <c:v>2.3771999999999998</c:v>
                </c:pt>
                <c:pt idx="60">
                  <c:v>2.472</c:v>
                </c:pt>
                <c:pt idx="61">
                  <c:v>2.5643000000000002</c:v>
                </c:pt>
                <c:pt idx="62">
                  <c:v>2.5641</c:v>
                </c:pt>
                <c:pt idx="63">
                  <c:v>2.7038</c:v>
                </c:pt>
                <c:pt idx="64">
                  <c:v>3.1734</c:v>
                </c:pt>
                <c:pt idx="65">
                  <c:v>3.0836</c:v>
                </c:pt>
                <c:pt idx="66">
                  <c:v>3.1498000000000004</c:v>
                </c:pt>
                <c:pt idx="67">
                  <c:v>3.0221999999999998</c:v>
                </c:pt>
                <c:pt idx="68">
                  <c:v>2.8927973199329986</c:v>
                </c:pt>
                <c:pt idx="69">
                  <c:v>3.0976</c:v>
                </c:pt>
              </c:numCache>
            </c:numRef>
          </c:val>
        </c:ser>
        <c:overlap val="30"/>
        <c:gapWidth val="70"/>
        <c:axId val="62383138"/>
        <c:axId val="24577331"/>
      </c:bar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24577331"/>
        <c:crosses val="autoZero"/>
        <c:auto val="1"/>
        <c:lblOffset val="100"/>
        <c:tickLblSkip val="5"/>
        <c:noMultiLvlLbl val="0"/>
      </c:catAx>
      <c:valAx>
        <c:axId val="2457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00"/>
                    </a:solidFill>
                  </a:rPr>
                  <a:t>(adjusted for inflation), in trillions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313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20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20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0.87425</cdr:x>
      <cdr:y>0.87175</cdr:y>
    </cdr:from>
    <cdr:to>
      <cdr:x>0.98075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7658100" y="5562600"/>
          <a:ext cx="9334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Office of Management and Budget (OMB), US Census Bureau, and the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All figures use real 2005 dollars, as calculated by the OMB.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0.11825</cdr:x>
      <cdr:y>0.724</cdr:y>
    </cdr:from>
    <cdr:to>
      <cdr:x>0.977</cdr:x>
      <cdr:y>0.724</cdr:y>
    </cdr:to>
    <cdr:sp>
      <cdr:nvSpPr>
        <cdr:cNvPr id="2" name="Straight Connector 14"/>
        <cdr:cNvSpPr>
          <a:spLocks/>
        </cdr:cNvSpPr>
      </cdr:nvSpPr>
      <cdr:spPr>
        <a:xfrm>
          <a:off x="1028700" y="4619625"/>
          <a:ext cx="75247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0.735</cdr:y>
    </cdr:from>
    <cdr:to>
      <cdr:x>0.14125</cdr:x>
      <cdr:y>0.75</cdr:y>
    </cdr:to>
    <cdr:sp>
      <cdr:nvSpPr>
        <cdr:cNvPr id="3" name="Isosceles Triangle 19"/>
        <cdr:cNvSpPr>
          <a:spLocks/>
        </cdr:cNvSpPr>
      </cdr:nvSpPr>
      <cdr:spPr>
        <a:xfrm>
          <a:off x="1143000" y="46863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0.22625</cdr:y>
    </cdr:from>
    <cdr:to>
      <cdr:x>0.87675</cdr:x>
      <cdr:y>0.5565</cdr:y>
    </cdr:to>
    <cdr:grpSp>
      <cdr:nvGrpSpPr>
        <cdr:cNvPr id="4" name="Group 63"/>
        <cdr:cNvGrpSpPr>
          <a:grpSpLocks/>
        </cdr:cNvGrpSpPr>
      </cdr:nvGrpSpPr>
      <cdr:grpSpPr>
        <a:xfrm>
          <a:off x="1009650" y="1438275"/>
          <a:ext cx="6677025" cy="2105025"/>
          <a:chOff x="888455" y="1762312"/>
          <a:chExt cx="6644370" cy="2038506"/>
        </a:xfrm>
        <a:solidFill>
          <a:srgbClr val="FFFFFF"/>
        </a:solidFill>
      </cdr:grpSpPr>
      <cdr:sp>
        <cdr:nvSpPr>
          <cdr:cNvPr id="5" name="TextBox 20"/>
          <cdr:cNvSpPr txBox="1">
            <a:spLocks noChangeArrowheads="1"/>
          </cdr:cNvSpPr>
        </cdr:nvSpPr>
        <cdr:spPr>
          <a:xfrm>
            <a:off x="4328578" y="2309651"/>
            <a:ext cx="1420234" cy="6721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Carter</a:t>
            </a:r>
          </a:p>
        </cdr:txBody>
      </cdr:sp>
      <cdr:sp>
        <cdr:nvSpPr>
          <cdr:cNvPr id="6" name="TextBox 21"/>
          <cdr:cNvSpPr txBox="1">
            <a:spLocks noChangeArrowheads="1"/>
          </cdr:cNvSpPr>
        </cdr:nvSpPr>
        <cdr:spPr>
          <a:xfrm>
            <a:off x="4787039" y="1813275"/>
            <a:ext cx="1426878" cy="6207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Reagan</a:t>
            </a:r>
          </a:p>
        </cdr:txBody>
      </cdr:sp>
      <cdr:sp>
        <cdr:nvSpPr>
          <cdr:cNvPr id="7" name="TextBox 22"/>
          <cdr:cNvSpPr txBox="1">
            <a:spLocks noChangeArrowheads="1"/>
          </cdr:cNvSpPr>
        </cdr:nvSpPr>
        <cdr:spPr>
          <a:xfrm>
            <a:off x="5620908" y="1856593"/>
            <a:ext cx="1405284" cy="5519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H. W.
</a:t>
            </a: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Bush</a:t>
            </a:r>
          </a:p>
        </cdr:txBody>
      </cdr:sp>
      <cdr:sp>
        <cdr:nvSpPr>
          <cdr:cNvPr id="8" name="TextBox 23"/>
          <cdr:cNvSpPr txBox="1">
            <a:spLocks noChangeArrowheads="1"/>
          </cdr:cNvSpPr>
        </cdr:nvSpPr>
        <cdr:spPr>
          <a:xfrm>
            <a:off x="6099302" y="1762312"/>
            <a:ext cx="1433523" cy="6778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Clinton</a:t>
            </a:r>
          </a:p>
        </cdr:txBody>
      </cdr:sp>
      <cdr:sp>
        <cdr:nvSpPr>
          <cdr:cNvPr id="9" name="TextBox 47"/>
          <cdr:cNvSpPr txBox="1">
            <a:spLocks noChangeArrowheads="1"/>
          </cdr:cNvSpPr>
        </cdr:nvSpPr>
        <cdr:spPr>
          <a:xfrm>
            <a:off x="888455" y="2029356"/>
            <a:ext cx="1468406" cy="36897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</a:rPr>
              <a:t>F.D.R.</a:t>
            </a:r>
          </a:p>
        </cdr:txBody>
      </cdr:sp>
      <cdr:sp>
        <cdr:nvSpPr>
          <cdr:cNvPr id="10" name="TextBox 48"/>
          <cdr:cNvSpPr txBox="1">
            <a:spLocks noChangeArrowheads="1"/>
          </cdr:cNvSpPr>
        </cdr:nvSpPr>
        <cdr:spPr>
          <a:xfrm>
            <a:off x="963204" y="3008858"/>
            <a:ext cx="1416912" cy="791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Truman</a:t>
            </a:r>
          </a:p>
        </cdr:txBody>
      </cdr:sp>
      <cdr:sp>
        <cdr:nvSpPr>
          <cdr:cNvPr id="11" name="TextBox 50"/>
          <cdr:cNvSpPr txBox="1">
            <a:spLocks noChangeArrowheads="1"/>
          </cdr:cNvSpPr>
        </cdr:nvSpPr>
        <cdr:spPr>
          <a:xfrm>
            <a:off x="1826972" y="3020580"/>
            <a:ext cx="1024894" cy="68748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Eisenhower</a:t>
            </a:r>
          </a:p>
        </cdr:txBody>
      </cdr:sp>
      <cdr:sp>
        <cdr:nvSpPr>
          <cdr:cNvPr id="12" name="TextBox 53"/>
          <cdr:cNvSpPr txBox="1">
            <a:spLocks noChangeArrowheads="1"/>
          </cdr:cNvSpPr>
        </cdr:nvSpPr>
        <cdr:spPr>
          <a:xfrm>
            <a:off x="2674129" y="2745891"/>
            <a:ext cx="1410268" cy="6013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Kennedy</a:t>
            </a:r>
          </a:p>
        </cdr:txBody>
      </cdr:sp>
      <cdr:sp>
        <cdr:nvSpPr>
          <cdr:cNvPr id="13" name="TextBox 54"/>
          <cdr:cNvSpPr txBox="1">
            <a:spLocks noChangeArrowheads="1"/>
          </cdr:cNvSpPr>
        </cdr:nvSpPr>
        <cdr:spPr>
          <a:xfrm>
            <a:off x="2865155" y="2446740"/>
            <a:ext cx="1403623" cy="5284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0066CC"/>
                </a:solidFill>
                <a:latin typeface="Gotham Narrow Book"/>
                <a:ea typeface="Gotham Narrow Book"/>
                <a:cs typeface="Gotham Narrow Book"/>
              </a:rPr>
              <a:t>Johnson</a:t>
            </a:r>
          </a:p>
        </cdr:txBody>
      </cdr:sp>
      <cdr:sp>
        <cdr:nvSpPr>
          <cdr:cNvPr id="14" name="TextBox 55"/>
          <cdr:cNvSpPr txBox="1">
            <a:spLocks noChangeArrowheads="1"/>
          </cdr:cNvSpPr>
        </cdr:nvSpPr>
        <cdr:spPr>
          <a:xfrm>
            <a:off x="3536236" y="2582811"/>
            <a:ext cx="1375385" cy="6334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20884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Nixon</a:t>
            </a:r>
          </a:p>
        </cdr:txBody>
      </cdr:sp>
      <cdr:sp>
        <cdr:nvSpPr>
          <cdr:cNvPr id="15" name="TextBox 56"/>
          <cdr:cNvSpPr txBox="1">
            <a:spLocks noChangeArrowheads="1"/>
          </cdr:cNvSpPr>
        </cdr:nvSpPr>
        <cdr:spPr>
          <a:xfrm>
            <a:off x="3946526" y="2327997"/>
            <a:ext cx="1415251" cy="5412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20884"/>
                </a:solidFill>
                <a:latin typeface="Gotham Narrow Book"/>
                <a:ea typeface="Gotham Narrow Book"/>
                <a:cs typeface="Gotham Narrow Book"/>
              </a:rPr>
              <a:t>
</a:t>
            </a:r>
            <a:r>
              <a:rPr lang="en-US" cap="none" sz="1400" b="1" i="0" u="none" baseline="0">
                <a:solidFill>
                  <a:srgbClr val="DD0806"/>
                </a:solidFill>
                <a:latin typeface="Gotham Narrow Book"/>
                <a:ea typeface="Gotham Narrow Book"/>
                <a:cs typeface="Gotham Narrow Book"/>
              </a:rPr>
              <a:t>Ford</a:t>
            </a:r>
          </a:p>
        </cdr:txBody>
      </cdr:sp>
    </cdr:grpSp>
  </cdr:relSizeAnchor>
  <cdr:relSizeAnchor xmlns:cdr="http://schemas.openxmlformats.org/drawingml/2006/chartDrawing">
    <cdr:from>
      <cdr:x>0.79825</cdr:x>
      <cdr:y>0.22375</cdr:y>
    </cdr:from>
    <cdr:to>
      <cdr:x>0.982</cdr:x>
      <cdr:y>0.2935</cdr:y>
    </cdr:to>
    <cdr:sp>
      <cdr:nvSpPr>
        <cdr:cNvPr id="16" name="TextBox 24"/>
        <cdr:cNvSpPr txBox="1">
          <a:spLocks noChangeArrowheads="1"/>
        </cdr:cNvSpPr>
      </cdr:nvSpPr>
      <cdr:spPr>
        <a:xfrm>
          <a:off x="6991350" y="1419225"/>
          <a:ext cx="1609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0.8955</cdr:x>
      <cdr:y>0.14925</cdr:y>
    </cdr:from>
    <cdr:to>
      <cdr:x>0.975</cdr:x>
      <cdr:y>0.2495</cdr:y>
    </cdr:to>
    <cdr:sp>
      <cdr:nvSpPr>
        <cdr:cNvPr id="17" name="TextBox 25"/>
        <cdr:cNvSpPr txBox="1">
          <a:spLocks noChangeArrowheads="1"/>
        </cdr:cNvSpPr>
      </cdr:nvSpPr>
      <cdr:spPr>
        <a:xfrm>
          <a:off x="7839075" y="942975"/>
          <a:ext cx="6953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Obama</a:t>
          </a:r>
        </a:p>
      </cdr:txBody>
    </cdr:sp>
  </cdr:relSizeAnchor>
  <cdr:relSizeAnchor xmlns:cdr="http://schemas.openxmlformats.org/drawingml/2006/chartDrawing">
    <cdr:from>
      <cdr:x>0.20875</cdr:x>
      <cdr:y>0.02475</cdr:y>
    </cdr:from>
    <cdr:to>
      <cdr:x>0.3135</cdr:x>
      <cdr:y>0.1665</cdr:y>
    </cdr:to>
    <cdr:sp>
      <cdr:nvSpPr>
        <cdr:cNvPr id="18" name="TextBox 26"/>
        <cdr:cNvSpPr txBox="1">
          <a:spLocks noChangeArrowheads="1"/>
        </cdr:cNvSpPr>
      </cdr:nvSpPr>
      <cdr:spPr>
        <a:xfrm>
          <a:off x="1828800" y="152400"/>
          <a:ext cx="91440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Federal Outlays per Capita, 1945–2014</a:t>
          </a:r>
        </a:p>
      </cdr:txBody>
    </cdr:sp>
  </cdr:relSizeAnchor>
  <cdr:relSizeAnchor xmlns:cdr="http://schemas.openxmlformats.org/drawingml/2006/chartDrawing">
    <cdr:from>
      <cdr:x>0.92075</cdr:x>
      <cdr:y>0.75325</cdr:y>
    </cdr:from>
    <cdr:to>
      <cdr:x>0.98675</cdr:x>
      <cdr:y>0.826</cdr:y>
    </cdr:to>
    <cdr:sp>
      <cdr:nvSpPr>
        <cdr:cNvPr id="19" name="TextBox 13"/>
        <cdr:cNvSpPr txBox="1">
          <a:spLocks noChangeArrowheads="1"/>
        </cdr:cNvSpPr>
      </cdr:nvSpPr>
      <cdr:spPr>
        <a:xfrm rot="19047561">
          <a:off x="8067675" y="4800600"/>
          <a:ext cx="5810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(p)</a:t>
          </a:r>
        </a:p>
      </cdr:txBody>
    </cdr:sp>
  </cdr:relSizeAnchor>
  <cdr:relSizeAnchor xmlns:cdr="http://schemas.openxmlformats.org/drawingml/2006/chartDrawing">
    <cdr:from>
      <cdr:x>0.0115</cdr:x>
      <cdr:y>0.1305</cdr:y>
    </cdr:from>
    <cdr:to>
      <cdr:x>0.12</cdr:x>
      <cdr:y>0.2795</cdr:y>
    </cdr:to>
    <cdr:sp>
      <cdr:nvSpPr>
        <cdr:cNvPr id="20" name="TextBox 2"/>
        <cdr:cNvSpPr txBox="1">
          <a:spLocks noChangeArrowheads="1"/>
        </cdr:cNvSpPr>
      </cdr:nvSpPr>
      <cdr:spPr>
        <a:xfrm>
          <a:off x="95250" y="828675"/>
          <a:ext cx="95250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$</a:t>
          </a:r>
        </a:p>
      </cdr:txBody>
    </cdr:sp>
  </cdr:relSizeAnchor>
  <cdr:relSizeAnchor xmlns:cdr="http://schemas.openxmlformats.org/drawingml/2006/chartDrawing">
    <cdr:from>
      <cdr:x>0.479</cdr:x>
      <cdr:y>0.814</cdr:y>
    </cdr:from>
    <cdr:to>
      <cdr:x>0.58375</cdr:x>
      <cdr:y>0.86375</cdr:y>
    </cdr:to>
    <cdr:sp>
      <cdr:nvSpPr>
        <cdr:cNvPr id="21" name="TextBox 1"/>
        <cdr:cNvSpPr txBox="1">
          <a:spLocks noChangeArrowheads="1"/>
        </cdr:cNvSpPr>
      </cdr:nvSpPr>
      <cdr:spPr>
        <a:xfrm>
          <a:off x="4191000" y="5191125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0.229</cdr:x>
      <cdr:y>0.735</cdr:y>
    </cdr:from>
    <cdr:to>
      <cdr:x>0.24</cdr:x>
      <cdr:y>0.75025</cdr:y>
    </cdr:to>
    <cdr:sp>
      <cdr:nvSpPr>
        <cdr:cNvPr id="22" name="Isosceles Triangle 35"/>
        <cdr:cNvSpPr>
          <a:spLocks/>
        </cdr:cNvSpPr>
      </cdr:nvSpPr>
      <cdr:spPr>
        <a:xfrm>
          <a:off x="2000250" y="46863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0.327</cdr:x>
      <cdr:y>0.735</cdr:y>
    </cdr:from>
    <cdr:to>
      <cdr:x>0.338</cdr:x>
      <cdr:y>0.75</cdr:y>
    </cdr:to>
    <cdr:sp>
      <cdr:nvSpPr>
        <cdr:cNvPr id="23" name="Isosceles Triangle 36"/>
        <cdr:cNvSpPr>
          <a:spLocks/>
        </cdr:cNvSpPr>
      </cdr:nvSpPr>
      <cdr:spPr>
        <a:xfrm>
          <a:off x="2857500" y="46863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0.3515</cdr:x>
      <cdr:y>0.7355</cdr:y>
    </cdr:from>
    <cdr:to>
      <cdr:x>0.36175</cdr:x>
      <cdr:y>0.75075</cdr:y>
    </cdr:to>
    <cdr:sp>
      <cdr:nvSpPr>
        <cdr:cNvPr id="24" name="Isosceles Triangle 38"/>
        <cdr:cNvSpPr>
          <a:spLocks/>
        </cdr:cNvSpPr>
      </cdr:nvSpPr>
      <cdr:spPr>
        <a:xfrm>
          <a:off x="3076575" y="46863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</cdr:x>
      <cdr:y>0.736</cdr:y>
    </cdr:from>
    <cdr:to>
      <cdr:x>0.43525</cdr:x>
      <cdr:y>0.751</cdr:y>
    </cdr:to>
    <cdr:sp>
      <cdr:nvSpPr>
        <cdr:cNvPr id="25" name="Isosceles Triangle 39"/>
        <cdr:cNvSpPr>
          <a:spLocks/>
        </cdr:cNvSpPr>
      </cdr:nvSpPr>
      <cdr:spPr>
        <a:xfrm>
          <a:off x="3724275" y="469582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0.52225</cdr:x>
      <cdr:y>0.7355</cdr:y>
    </cdr:from>
    <cdr:to>
      <cdr:x>0.534</cdr:x>
      <cdr:y>0.75075</cdr:y>
    </cdr:to>
    <cdr:sp>
      <cdr:nvSpPr>
        <cdr:cNvPr id="26" name="Isosceles Triangle 42"/>
        <cdr:cNvSpPr>
          <a:spLocks/>
        </cdr:cNvSpPr>
      </cdr:nvSpPr>
      <cdr:spPr>
        <a:xfrm>
          <a:off x="4572000" y="4686300"/>
          <a:ext cx="10477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0.73525</cdr:y>
    </cdr:from>
    <cdr:to>
      <cdr:x>0.583</cdr:x>
      <cdr:y>0.75025</cdr:y>
    </cdr:to>
    <cdr:sp>
      <cdr:nvSpPr>
        <cdr:cNvPr id="27" name="Isosceles Triangle 43"/>
        <cdr:cNvSpPr>
          <a:spLocks/>
        </cdr:cNvSpPr>
      </cdr:nvSpPr>
      <cdr:spPr>
        <a:xfrm>
          <a:off x="5000625" y="4686300"/>
          <a:ext cx="10477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0.735</cdr:y>
    </cdr:from>
    <cdr:to>
      <cdr:x>0.68</cdr:x>
      <cdr:y>0.74975</cdr:y>
    </cdr:to>
    <cdr:sp>
      <cdr:nvSpPr>
        <cdr:cNvPr id="28" name="Isosceles Triangle 44"/>
        <cdr:cNvSpPr>
          <a:spLocks/>
        </cdr:cNvSpPr>
      </cdr:nvSpPr>
      <cdr:spPr>
        <a:xfrm>
          <a:off x="5867400" y="46863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0.735</cdr:y>
    </cdr:from>
    <cdr:to>
      <cdr:x>0.72825</cdr:x>
      <cdr:y>0.74975</cdr:y>
    </cdr:to>
    <cdr:sp>
      <cdr:nvSpPr>
        <cdr:cNvPr id="29" name="Isosceles Triangle 45"/>
        <cdr:cNvSpPr>
          <a:spLocks/>
        </cdr:cNvSpPr>
      </cdr:nvSpPr>
      <cdr:spPr>
        <a:xfrm>
          <a:off x="6286500" y="4686300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0.73525</cdr:y>
    </cdr:from>
    <cdr:to>
      <cdr:x>0.827</cdr:x>
      <cdr:y>0.75025</cdr:y>
    </cdr:to>
    <cdr:sp>
      <cdr:nvSpPr>
        <cdr:cNvPr id="30" name="Isosceles Triangle 46"/>
        <cdr:cNvSpPr>
          <a:spLocks/>
        </cdr:cNvSpPr>
      </cdr:nvSpPr>
      <cdr:spPr>
        <a:xfrm>
          <a:off x="7143750" y="46863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0.73525</cdr:y>
    </cdr:from>
    <cdr:to>
      <cdr:x>0.925</cdr:x>
      <cdr:y>0.75025</cdr:y>
    </cdr:to>
    <cdr:sp>
      <cdr:nvSpPr>
        <cdr:cNvPr id="31" name="Isosceles Triangle 57"/>
        <cdr:cNvSpPr>
          <a:spLocks/>
        </cdr:cNvSpPr>
      </cdr:nvSpPr>
      <cdr:spPr>
        <a:xfrm>
          <a:off x="8001000" y="46863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0.31775</cdr:x>
      <cdr:y>0.55725</cdr:y>
    </cdr:from>
    <cdr:to>
      <cdr:x>0.3245</cdr:x>
      <cdr:y>0.5675</cdr:y>
    </cdr:to>
    <cdr:sp>
      <cdr:nvSpPr>
        <cdr:cNvPr id="32" name="Isosceles Triangle 60"/>
        <cdr:cNvSpPr>
          <a:spLocks/>
        </cdr:cNvSpPr>
      </cdr:nvSpPr>
      <cdr:spPr>
        <a:xfrm rot="10800000">
          <a:off x="2781300" y="355282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0.34225</cdr:x>
      <cdr:y>0.54625</cdr:y>
    </cdr:from>
    <cdr:to>
      <cdr:x>0.34975</cdr:x>
      <cdr:y>0.556</cdr:y>
    </cdr:to>
    <cdr:sp>
      <cdr:nvSpPr>
        <cdr:cNvPr id="33" name="Isosceles Triangle 61"/>
        <cdr:cNvSpPr>
          <a:spLocks/>
        </cdr:cNvSpPr>
      </cdr:nvSpPr>
      <cdr:spPr>
        <a:xfrm rot="10800000">
          <a:off x="2990850" y="34766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0.474</cdr:x>
      <cdr:y>0.735</cdr:y>
    </cdr:from>
    <cdr:to>
      <cdr:x>0.485</cdr:x>
      <cdr:y>0.74975</cdr:y>
    </cdr:to>
    <cdr:sp>
      <cdr:nvSpPr>
        <cdr:cNvPr id="34" name="Isosceles Triangle 70"/>
        <cdr:cNvSpPr>
          <a:spLocks/>
        </cdr:cNvSpPr>
      </cdr:nvSpPr>
      <cdr:spPr>
        <a:xfrm>
          <a:off x="4152900" y="468630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0.23575</cdr:x>
      <cdr:y>0.49975</cdr:y>
    </cdr:from>
    <cdr:to>
      <cdr:x>0.23575</cdr:x>
      <cdr:y>0.7195</cdr:y>
    </cdr:to>
    <cdr:sp>
      <cdr:nvSpPr>
        <cdr:cNvPr id="35" name="Straight Connector 6"/>
        <cdr:cNvSpPr>
          <a:spLocks/>
        </cdr:cNvSpPr>
      </cdr:nvSpPr>
      <cdr:spPr>
        <a:xfrm flipV="1">
          <a:off x="2057400" y="3181350"/>
          <a:ext cx="0" cy="14001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0.5015</cdr:y>
    </cdr:from>
    <cdr:to>
      <cdr:x>0.1405</cdr:x>
      <cdr:y>0.7225</cdr:y>
    </cdr:to>
    <cdr:sp>
      <cdr:nvSpPr>
        <cdr:cNvPr id="36" name="Straight Connector 71"/>
        <cdr:cNvSpPr>
          <a:spLocks/>
        </cdr:cNvSpPr>
      </cdr:nvSpPr>
      <cdr:spPr>
        <a:xfrm flipV="1">
          <a:off x="1228725" y="3200400"/>
          <a:ext cx="0" cy="1409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0.33375</cdr:x>
      <cdr:y>0.45775</cdr:y>
    </cdr:from>
    <cdr:to>
      <cdr:x>0.33375</cdr:x>
      <cdr:y>0.72075</cdr:y>
    </cdr:to>
    <cdr:sp>
      <cdr:nvSpPr>
        <cdr:cNvPr id="37" name="Straight Connector 86"/>
        <cdr:cNvSpPr>
          <a:spLocks/>
        </cdr:cNvSpPr>
      </cdr:nvSpPr>
      <cdr:spPr>
        <a:xfrm flipV="1">
          <a:off x="2924175" y="2914650"/>
          <a:ext cx="0" cy="16764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0.3575</cdr:x>
      <cdr:y>0.40825</cdr:y>
    </cdr:from>
    <cdr:to>
      <cdr:x>0.3575</cdr:x>
      <cdr:y>0.7225</cdr:y>
    </cdr:to>
    <cdr:sp>
      <cdr:nvSpPr>
        <cdr:cNvPr id="38" name="Straight Connector 87"/>
        <cdr:cNvSpPr>
          <a:spLocks/>
        </cdr:cNvSpPr>
      </cdr:nvSpPr>
      <cdr:spPr>
        <a:xfrm flipV="1">
          <a:off x="3124200" y="2600325"/>
          <a:ext cx="0" cy="20097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0.43075</cdr:y>
    </cdr:from>
    <cdr:to>
      <cdr:x>0.4325</cdr:x>
      <cdr:y>0.7235</cdr:y>
    </cdr:to>
    <cdr:sp>
      <cdr:nvSpPr>
        <cdr:cNvPr id="39" name="Straight Connector 88"/>
        <cdr:cNvSpPr>
          <a:spLocks/>
        </cdr:cNvSpPr>
      </cdr:nvSpPr>
      <cdr:spPr>
        <a:xfrm flipV="1">
          <a:off x="3771900" y="2743200"/>
          <a:ext cx="9525" cy="18669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0.3875</cdr:y>
    </cdr:from>
    <cdr:to>
      <cdr:x>0.47825</cdr:x>
      <cdr:y>0.7235</cdr:y>
    </cdr:to>
    <cdr:sp>
      <cdr:nvSpPr>
        <cdr:cNvPr id="40" name="Straight Connector 89"/>
        <cdr:cNvSpPr>
          <a:spLocks/>
        </cdr:cNvSpPr>
      </cdr:nvSpPr>
      <cdr:spPr>
        <a:xfrm flipV="1">
          <a:off x="4181475" y="2466975"/>
          <a:ext cx="0" cy="21431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0.52625</cdr:x>
      <cdr:y>0.35275</cdr:y>
    </cdr:from>
    <cdr:to>
      <cdr:x>0.52625</cdr:x>
      <cdr:y>0.7265</cdr:y>
    </cdr:to>
    <cdr:sp>
      <cdr:nvSpPr>
        <cdr:cNvPr id="41" name="Straight Connector 90"/>
        <cdr:cNvSpPr>
          <a:spLocks/>
        </cdr:cNvSpPr>
      </cdr:nvSpPr>
      <cdr:spPr>
        <a:xfrm flipV="1">
          <a:off x="4610100" y="2247900"/>
          <a:ext cx="0" cy="23812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0.57525</cdr:x>
      <cdr:y>0.30625</cdr:y>
    </cdr:from>
    <cdr:to>
      <cdr:x>0.57525</cdr:x>
      <cdr:y>0.72525</cdr:y>
    </cdr:to>
    <cdr:sp>
      <cdr:nvSpPr>
        <cdr:cNvPr id="42" name="Straight Connector 91"/>
        <cdr:cNvSpPr>
          <a:spLocks/>
        </cdr:cNvSpPr>
      </cdr:nvSpPr>
      <cdr:spPr>
        <a:xfrm flipV="1">
          <a:off x="5038725" y="1952625"/>
          <a:ext cx="0" cy="26765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0.316</cdr:y>
    </cdr:from>
    <cdr:to>
      <cdr:x>0.67075</cdr:x>
      <cdr:y>0.717</cdr:y>
    </cdr:to>
    <cdr:sp>
      <cdr:nvSpPr>
        <cdr:cNvPr id="43" name="Straight Connector 92"/>
        <cdr:cNvSpPr>
          <a:spLocks/>
        </cdr:cNvSpPr>
      </cdr:nvSpPr>
      <cdr:spPr>
        <a:xfrm flipV="1">
          <a:off x="5876925" y="2009775"/>
          <a:ext cx="0" cy="25622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0.719</cdr:x>
      <cdr:y>0.2915</cdr:y>
    </cdr:from>
    <cdr:to>
      <cdr:x>0.719</cdr:x>
      <cdr:y>0.719</cdr:y>
    </cdr:to>
    <cdr:sp>
      <cdr:nvSpPr>
        <cdr:cNvPr id="44" name="Straight Connector 106"/>
        <cdr:cNvSpPr>
          <a:spLocks/>
        </cdr:cNvSpPr>
      </cdr:nvSpPr>
      <cdr:spPr>
        <a:xfrm flipV="1">
          <a:off x="6296025" y="1857375"/>
          <a:ext cx="0" cy="2724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0.26475</cdr:y>
    </cdr:from>
    <cdr:to>
      <cdr:x>0.816</cdr:x>
      <cdr:y>0.72025</cdr:y>
    </cdr:to>
    <cdr:sp>
      <cdr:nvSpPr>
        <cdr:cNvPr id="45" name="Straight Connector 120"/>
        <cdr:cNvSpPr>
          <a:spLocks/>
        </cdr:cNvSpPr>
      </cdr:nvSpPr>
      <cdr:spPr>
        <a:xfrm flipV="1">
          <a:off x="7143750" y="1685925"/>
          <a:ext cx="0" cy="29051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0.91225</cdr:x>
      <cdr:y>0.22375</cdr:y>
    </cdr:from>
    <cdr:to>
      <cdr:x>0.91225</cdr:x>
      <cdr:y>0.7425</cdr:y>
    </cdr:to>
    <cdr:sp>
      <cdr:nvSpPr>
        <cdr:cNvPr id="46" name="Straight Connector 121"/>
        <cdr:cNvSpPr>
          <a:spLocks/>
        </cdr:cNvSpPr>
      </cdr:nvSpPr>
      <cdr:spPr>
        <a:xfrm flipV="1">
          <a:off x="7991475" y="1419225"/>
          <a:ext cx="0" cy="3314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0.30625</cdr:y>
    </cdr:from>
    <cdr:to>
      <cdr:x>0.1285</cdr:x>
      <cdr:y>0.72225</cdr:y>
    </cdr:to>
    <cdr:sp>
      <cdr:nvSpPr>
        <cdr:cNvPr id="47" name="Straight Connector 122"/>
        <cdr:cNvSpPr>
          <a:spLocks/>
        </cdr:cNvSpPr>
      </cdr:nvSpPr>
      <cdr:spPr>
        <a:xfrm flipV="1">
          <a:off x="1123950" y="1952625"/>
          <a:ext cx="0" cy="26574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0.512</cdr:y>
    </cdr:from>
    <cdr:to>
      <cdr:x>0.23925</cdr:x>
      <cdr:y>0.52725</cdr:y>
    </cdr:to>
    <cdr:sp>
      <cdr:nvSpPr>
        <cdr:cNvPr id="48" name="Isosceles Triangle 128"/>
        <cdr:cNvSpPr>
          <a:spLocks/>
        </cdr:cNvSpPr>
      </cdr:nvSpPr>
      <cdr:spPr>
        <a:xfrm rot="10800000">
          <a:off x="2000250" y="3267075"/>
          <a:ext cx="85725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0.2215</cdr:x>
      <cdr:y>0.52125</cdr:y>
    </cdr:from>
    <cdr:to>
      <cdr:x>0.229</cdr:x>
      <cdr:y>0.53225</cdr:y>
    </cdr:to>
    <cdr:sp>
      <cdr:nvSpPr>
        <cdr:cNvPr id="49" name="Isosceles Triangle 130"/>
        <cdr:cNvSpPr>
          <a:spLocks/>
        </cdr:cNvSpPr>
      </cdr:nvSpPr>
      <cdr:spPr>
        <a:xfrm rot="10800000">
          <a:off x="1933575" y="33242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0.1555</cdr:x>
      <cdr:y>0.31775</cdr:y>
    </cdr:from>
    <cdr:to>
      <cdr:x>0.16325</cdr:x>
      <cdr:y>0.327</cdr:y>
    </cdr:to>
    <cdr:sp>
      <cdr:nvSpPr>
        <cdr:cNvPr id="50" name="Isosceles Triangle 131"/>
        <cdr:cNvSpPr>
          <a:spLocks/>
        </cdr:cNvSpPr>
      </cdr:nvSpPr>
      <cdr:spPr>
        <a:xfrm rot="10800000">
          <a:off x="1362075" y="2019300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0.49675</cdr:y>
    </cdr:from>
    <cdr:to>
      <cdr:x>0.4225</cdr:x>
      <cdr:y>0.507</cdr:y>
    </cdr:to>
    <cdr:sp>
      <cdr:nvSpPr>
        <cdr:cNvPr id="51" name="Isosceles Triangle 132"/>
        <cdr:cNvSpPr>
          <a:spLocks/>
        </cdr:cNvSpPr>
      </cdr:nvSpPr>
      <cdr:spPr>
        <a:xfrm rot="10800000">
          <a:off x="3629025" y="31623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0.4955</cdr:y>
    </cdr:from>
    <cdr:to>
      <cdr:x>0.46975</cdr:x>
      <cdr:y>0.506</cdr:y>
    </cdr:to>
    <cdr:sp>
      <cdr:nvSpPr>
        <cdr:cNvPr id="52" name="Isosceles Triangle 133"/>
        <cdr:cNvSpPr>
          <a:spLocks/>
        </cdr:cNvSpPr>
      </cdr:nvSpPr>
      <cdr:spPr>
        <a:xfrm rot="10800000">
          <a:off x="4048125" y="31527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0.46125</cdr:y>
    </cdr:from>
    <cdr:to>
      <cdr:x>0.51875</cdr:x>
      <cdr:y>0.47175</cdr:y>
    </cdr:to>
    <cdr:sp>
      <cdr:nvSpPr>
        <cdr:cNvPr id="53" name="Isosceles Triangle 134"/>
        <cdr:cNvSpPr>
          <a:spLocks/>
        </cdr:cNvSpPr>
      </cdr:nvSpPr>
      <cdr:spPr>
        <a:xfrm rot="10800000">
          <a:off x="4476750" y="29432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0.4315</cdr:y>
    </cdr:from>
    <cdr:to>
      <cdr:x>0.566</cdr:x>
      <cdr:y>0.44175</cdr:y>
    </cdr:to>
    <cdr:sp>
      <cdr:nvSpPr>
        <cdr:cNvPr id="54" name="Isosceles Triangle 67"/>
        <cdr:cNvSpPr>
          <a:spLocks/>
        </cdr:cNvSpPr>
      </cdr:nvSpPr>
      <cdr:spPr>
        <a:xfrm rot="10800000">
          <a:off x="4886325" y="27527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0.39475</cdr:y>
    </cdr:from>
    <cdr:to>
      <cdr:x>0.66225</cdr:x>
      <cdr:y>0.4045</cdr:y>
    </cdr:to>
    <cdr:sp>
      <cdr:nvSpPr>
        <cdr:cNvPr id="55" name="Isosceles Triangle 68"/>
        <cdr:cNvSpPr>
          <a:spLocks/>
        </cdr:cNvSpPr>
      </cdr:nvSpPr>
      <cdr:spPr>
        <a:xfrm rot="10800000">
          <a:off x="5743575" y="2514600"/>
          <a:ext cx="4762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0.70375</cdr:x>
      <cdr:y>0.38625</cdr:y>
    </cdr:from>
    <cdr:to>
      <cdr:x>0.71125</cdr:x>
      <cdr:y>0.39725</cdr:y>
    </cdr:to>
    <cdr:sp>
      <cdr:nvSpPr>
        <cdr:cNvPr id="56" name="Isosceles Triangle 72"/>
        <cdr:cNvSpPr>
          <a:spLocks/>
        </cdr:cNvSpPr>
      </cdr:nvSpPr>
      <cdr:spPr>
        <a:xfrm rot="10800000">
          <a:off x="6162675" y="245745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0.38075</cdr:y>
    </cdr:from>
    <cdr:to>
      <cdr:x>0.80675</cdr:x>
      <cdr:y>0.3905</cdr:y>
    </cdr:to>
    <cdr:sp>
      <cdr:nvSpPr>
        <cdr:cNvPr id="57" name="Isosceles Triangle 73"/>
        <cdr:cNvSpPr>
          <a:spLocks/>
        </cdr:cNvSpPr>
      </cdr:nvSpPr>
      <cdr:spPr>
        <a:xfrm rot="10800000">
          <a:off x="7000875" y="24288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0.89625</cdr:x>
      <cdr:y>0.2355</cdr:y>
    </cdr:from>
    <cdr:to>
      <cdr:x>0.90375</cdr:x>
      <cdr:y>0.24525</cdr:y>
    </cdr:to>
    <cdr:sp>
      <cdr:nvSpPr>
        <cdr:cNvPr id="58" name="Isosceles Triangle 82"/>
        <cdr:cNvSpPr>
          <a:spLocks/>
        </cdr:cNvSpPr>
      </cdr:nvSpPr>
      <cdr:spPr>
        <a:xfrm rot="10800000">
          <a:off x="7848600" y="14954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0.09025</cdr:y>
    </cdr:from>
    <cdr:to>
      <cdr:x>0.06425</cdr:x>
      <cdr:y>0.1355</cdr:y>
    </cdr:to>
    <cdr:sp>
      <cdr:nvSpPr>
        <cdr:cNvPr id="1" name="TextBox 10"/>
        <cdr:cNvSpPr txBox="1">
          <a:spLocks noChangeArrowheads="1"/>
        </cdr:cNvSpPr>
      </cdr:nvSpPr>
      <cdr:spPr>
        <a:xfrm>
          <a:off x="285750" y="571500"/>
          <a:ext cx="276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0.87725</cdr:x>
      <cdr:y>0.9015</cdr:y>
    </cdr:from>
    <cdr:to>
      <cdr:x>0.9815</cdr:x>
      <cdr:y>0.99575</cdr:y>
    </cdr:to>
    <cdr:sp>
      <cdr:nvSpPr>
        <cdr:cNvPr id="2" name="TextBox 1"/>
        <cdr:cNvSpPr txBox="1">
          <a:spLocks noChangeArrowheads="1"/>
        </cdr:cNvSpPr>
      </cdr:nvSpPr>
      <cdr:spPr>
        <a:xfrm>
          <a:off x="7686675" y="5753100"/>
          <a:ext cx="914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Office of Management and Budget (OMB) and the Treasury Department.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All figures use real 2005 dollars, as calculated by the OMB.
</a:t>
          </a:r>
          <a:r>
            <a:rPr lang="en-US" cap="none" sz="10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0.08975</cdr:x>
      <cdr:y>0.75625</cdr:y>
    </cdr:from>
    <cdr:to>
      <cdr:x>0.97275</cdr:x>
      <cdr:y>0.7565</cdr:y>
    </cdr:to>
    <cdr:sp>
      <cdr:nvSpPr>
        <cdr:cNvPr id="3" name="Straight Connector 14"/>
        <cdr:cNvSpPr>
          <a:spLocks/>
        </cdr:cNvSpPr>
      </cdr:nvSpPr>
      <cdr:spPr>
        <a:xfrm>
          <a:off x="781050" y="4819650"/>
          <a:ext cx="7734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0</cdr:y>
    </cdr:from>
    <cdr:to>
      <cdr:x>0.5715</cdr:x>
      <cdr:y>0.16</cdr:y>
    </cdr:to>
    <cdr:sp>
      <cdr:nvSpPr>
        <cdr:cNvPr id="4" name="TextBox 26"/>
        <cdr:cNvSpPr txBox="1">
          <a:spLocks noChangeArrowheads="1"/>
        </cdr:cNvSpPr>
      </cdr:nvSpPr>
      <cdr:spPr>
        <a:xfrm>
          <a:off x="4086225" y="0"/>
          <a:ext cx="923925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Federal Outlays
</a:t>
          </a:r>
          <a:r>
            <a:rPr lang="en-US" cap="none" sz="18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(adjusted for inflation)</a:t>
          </a:r>
        </a:p>
      </cdr:txBody>
    </cdr:sp>
  </cdr:relSizeAnchor>
  <cdr:relSizeAnchor xmlns:cdr="http://schemas.openxmlformats.org/drawingml/2006/chartDrawing">
    <cdr:from>
      <cdr:x>0.4265</cdr:x>
      <cdr:y>0.4055</cdr:y>
    </cdr:from>
    <cdr:to>
      <cdr:x>0.4395</cdr:x>
      <cdr:y>0.4175</cdr:y>
    </cdr:to>
    <cdr:sp>
      <cdr:nvSpPr>
        <cdr:cNvPr id="5" name="Isosceles Triangle 27"/>
        <cdr:cNvSpPr>
          <a:spLocks/>
        </cdr:cNvSpPr>
      </cdr:nvSpPr>
      <cdr:spPr>
        <a:xfrm rot="10800000">
          <a:off x="3733800" y="2581275"/>
          <a:ext cx="11430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0.48225</cdr:x>
      <cdr:y>0.408</cdr:y>
    </cdr:from>
    <cdr:to>
      <cdr:x>0.505</cdr:x>
      <cdr:y>0.43</cdr:y>
    </cdr:to>
    <cdr:sp>
      <cdr:nvSpPr>
        <cdr:cNvPr id="6" name="Isosceles Triangle 31"/>
        <cdr:cNvSpPr>
          <a:spLocks/>
        </cdr:cNvSpPr>
      </cdr:nvSpPr>
      <cdr:spPr>
        <a:xfrm rot="10800000">
          <a:off x="4219575" y="2600325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0.19125</cdr:x>
      <cdr:y>0.48925</cdr:y>
    </cdr:from>
    <cdr:to>
      <cdr:x>0.21325</cdr:x>
      <cdr:y>0.5125</cdr:y>
    </cdr:to>
    <cdr:sp>
      <cdr:nvSpPr>
        <cdr:cNvPr id="7" name="Isosceles Triangle 33"/>
        <cdr:cNvSpPr>
          <a:spLocks/>
        </cdr:cNvSpPr>
      </cdr:nvSpPr>
      <cdr:spPr>
        <a:xfrm rot="10800000">
          <a:off x="1666875" y="3114675"/>
          <a:ext cx="190500" cy="1524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0.9245</cdr:x>
      <cdr:y>0.78525</cdr:y>
    </cdr:from>
    <cdr:to>
      <cdr:x>0.9905</cdr:x>
      <cdr:y>0.8555</cdr:y>
    </cdr:to>
    <cdr:sp>
      <cdr:nvSpPr>
        <cdr:cNvPr id="8" name="TextBox 1"/>
        <cdr:cNvSpPr txBox="1">
          <a:spLocks noChangeArrowheads="1"/>
        </cdr:cNvSpPr>
      </cdr:nvSpPr>
      <cdr:spPr>
        <a:xfrm rot="19047561">
          <a:off x="8096250" y="5010150"/>
          <a:ext cx="581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2014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(p)</a:t>
          </a:r>
        </a:p>
      </cdr:txBody>
    </cdr:sp>
  </cdr:relSizeAnchor>
  <cdr:relSizeAnchor xmlns:cdr="http://schemas.openxmlformats.org/drawingml/2006/chartDrawing">
    <cdr:from>
      <cdr:x>0.67625</cdr:x>
      <cdr:y>0.3835</cdr:y>
    </cdr:from>
    <cdr:to>
      <cdr:x>0.699</cdr:x>
      <cdr:y>0.40625</cdr:y>
    </cdr:to>
    <cdr:sp>
      <cdr:nvSpPr>
        <cdr:cNvPr id="9" name="Isosceles Triangle 29"/>
        <cdr:cNvSpPr>
          <a:spLocks/>
        </cdr:cNvSpPr>
      </cdr:nvSpPr>
      <cdr:spPr>
        <a:xfrm rot="10800000">
          <a:off x="5924550" y="243840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0.1715</cdr:y>
    </cdr:from>
    <cdr:to>
      <cdr:x>0.892</cdr:x>
      <cdr:y>0.1935</cdr:y>
    </cdr:to>
    <cdr:sp>
      <cdr:nvSpPr>
        <cdr:cNvPr id="10" name="Isosceles Triangle 30"/>
        <cdr:cNvSpPr>
          <a:spLocks/>
        </cdr:cNvSpPr>
      </cdr:nvSpPr>
      <cdr:spPr>
        <a:xfrm rot="10800000">
          <a:off x="7610475" y="1085850"/>
          <a:ext cx="200025" cy="1428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</cdr:x>
      <cdr:y>0.8465</cdr:y>
    </cdr:from>
    <cdr:to>
      <cdr:x>0.55575</cdr:x>
      <cdr:y>0.8945</cdr:y>
    </cdr:to>
    <cdr:sp>
      <cdr:nvSpPr>
        <cdr:cNvPr id="11" name="TextBox 2"/>
        <cdr:cNvSpPr txBox="1">
          <a:spLocks noChangeArrowheads="1"/>
        </cdr:cNvSpPr>
      </cdr:nvSpPr>
      <cdr:spPr>
        <a:xfrm>
          <a:off x="3943350" y="5400675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Fiscal Year</a:t>
          </a:r>
        </a:p>
      </cdr:txBody>
    </cdr:sp>
  </cdr:relSizeAnchor>
  <cdr:relSizeAnchor xmlns:cdr="http://schemas.openxmlformats.org/drawingml/2006/chartDrawing">
    <cdr:from>
      <cdr:x>0.1975</cdr:x>
      <cdr:y>0.64675</cdr:y>
    </cdr:from>
    <cdr:to>
      <cdr:x>0.2045</cdr:x>
      <cdr:y>0.658</cdr:y>
    </cdr:to>
    <cdr:sp>
      <cdr:nvSpPr>
        <cdr:cNvPr id="12" name="Isosceles Triangle 66"/>
        <cdr:cNvSpPr>
          <a:spLocks/>
        </cdr:cNvSpPr>
      </cdr:nvSpPr>
      <cdr:spPr>
        <a:xfrm rot="10800000">
          <a:off x="1724025" y="4124325"/>
          <a:ext cx="5715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0.177</cdr:y>
    </cdr:from>
    <cdr:to>
      <cdr:x>0.928</cdr:x>
      <cdr:y>0.1915</cdr:y>
    </cdr:to>
    <cdr:sp>
      <cdr:nvSpPr>
        <cdr:cNvPr id="13" name="Isosceles Triangle 76"/>
        <cdr:cNvSpPr>
          <a:spLocks/>
        </cdr:cNvSpPr>
      </cdr:nvSpPr>
      <cdr:spPr>
        <a:xfrm rot="10800000">
          <a:off x="8039100" y="1123950"/>
          <a:ext cx="95250" cy="952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0.3665</cdr:y>
    </cdr:from>
    <cdr:to>
      <cdr:x>0.6545</cdr:x>
      <cdr:y>0.40875</cdr:y>
    </cdr:to>
    <cdr:sp>
      <cdr:nvSpPr>
        <cdr:cNvPr id="14" name="TextBox 2"/>
        <cdr:cNvSpPr txBox="1">
          <a:spLocks noChangeArrowheads="1"/>
        </cdr:cNvSpPr>
      </cdr:nvSpPr>
      <cdr:spPr>
        <a:xfrm>
          <a:off x="4343400" y="2333625"/>
          <a:ext cx="1390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Carter</a:t>
          </a:r>
        </a:p>
      </cdr:txBody>
    </cdr:sp>
  </cdr:relSizeAnchor>
  <cdr:relSizeAnchor xmlns:cdr="http://schemas.openxmlformats.org/drawingml/2006/chartDrawing">
    <cdr:from>
      <cdr:x>0.55225</cdr:x>
      <cdr:y>0.298</cdr:y>
    </cdr:from>
    <cdr:to>
      <cdr:x>0.71125</cdr:x>
      <cdr:y>0.43075</cdr:y>
    </cdr:to>
    <cdr:sp>
      <cdr:nvSpPr>
        <cdr:cNvPr id="15" name="TextBox 3"/>
        <cdr:cNvSpPr txBox="1">
          <a:spLocks noChangeArrowheads="1"/>
        </cdr:cNvSpPr>
      </cdr:nvSpPr>
      <cdr:spPr>
        <a:xfrm>
          <a:off x="4838700" y="1895475"/>
          <a:ext cx="1390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Reagan</a:t>
          </a:r>
        </a:p>
      </cdr:txBody>
    </cdr:sp>
  </cdr:relSizeAnchor>
  <cdr:relSizeAnchor xmlns:cdr="http://schemas.openxmlformats.org/drawingml/2006/chartDrawing">
    <cdr:from>
      <cdr:x>0.6475</cdr:x>
      <cdr:y>0.269</cdr:y>
    </cdr:from>
    <cdr:to>
      <cdr:x>0.81</cdr:x>
      <cdr:y>0.34325</cdr:y>
    </cdr:to>
    <cdr:sp>
      <cdr:nvSpPr>
        <cdr:cNvPr id="16" name="TextBox 4"/>
        <cdr:cNvSpPr txBox="1">
          <a:spLocks noChangeArrowheads="1"/>
        </cdr:cNvSpPr>
      </cdr:nvSpPr>
      <cdr:spPr>
        <a:xfrm>
          <a:off x="5667375" y="1714500"/>
          <a:ext cx="1428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H.W.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Bush</a:t>
          </a:r>
        </a:p>
      </cdr:txBody>
    </cdr:sp>
  </cdr:relSizeAnchor>
  <cdr:relSizeAnchor xmlns:cdr="http://schemas.openxmlformats.org/drawingml/2006/chartDrawing">
    <cdr:from>
      <cdr:x>0.7035</cdr:x>
      <cdr:y>0.24825</cdr:y>
    </cdr:from>
    <cdr:to>
      <cdr:x>0.8685</cdr:x>
      <cdr:y>0.36775</cdr:y>
    </cdr:to>
    <cdr:sp>
      <cdr:nvSpPr>
        <cdr:cNvPr id="17" name="TextBox 5"/>
        <cdr:cNvSpPr txBox="1">
          <a:spLocks noChangeArrowheads="1"/>
        </cdr:cNvSpPr>
      </cdr:nvSpPr>
      <cdr:spPr>
        <a:xfrm>
          <a:off x="6162675" y="1581150"/>
          <a:ext cx="14478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Clinton</a:t>
          </a:r>
        </a:p>
      </cdr:txBody>
    </cdr:sp>
  </cdr:relSizeAnchor>
  <cdr:relSizeAnchor xmlns:cdr="http://schemas.openxmlformats.org/drawingml/2006/chartDrawing">
    <cdr:from>
      <cdr:x>0.08925</cdr:x>
      <cdr:y>0.50575</cdr:y>
    </cdr:from>
    <cdr:to>
      <cdr:x>0.25175</cdr:x>
      <cdr:y>0.56475</cdr:y>
    </cdr:to>
    <cdr:sp>
      <cdr:nvSpPr>
        <cdr:cNvPr id="18" name="TextBox 6"/>
        <cdr:cNvSpPr txBox="1">
          <a:spLocks noChangeArrowheads="1"/>
        </cdr:cNvSpPr>
      </cdr:nvSpPr>
      <cdr:spPr>
        <a:xfrm>
          <a:off x="781050" y="3219450"/>
          <a:ext cx="1428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</a:rPr>
            <a:t>F.D.R.</a:t>
          </a:r>
        </a:p>
      </cdr:txBody>
    </cdr:sp>
  </cdr:relSizeAnchor>
  <cdr:relSizeAnchor xmlns:cdr="http://schemas.openxmlformats.org/drawingml/2006/chartDrawing">
    <cdr:from>
      <cdr:x>0.0995</cdr:x>
      <cdr:y>0.54475</cdr:y>
    </cdr:from>
    <cdr:to>
      <cdr:x>0.264</cdr:x>
      <cdr:y>0.64725</cdr:y>
    </cdr:to>
    <cdr:sp>
      <cdr:nvSpPr>
        <cdr:cNvPr id="19" name="TextBox 7"/>
        <cdr:cNvSpPr txBox="1">
          <a:spLocks noChangeArrowheads="1"/>
        </cdr:cNvSpPr>
      </cdr:nvSpPr>
      <cdr:spPr>
        <a:xfrm>
          <a:off x="866775" y="3467100"/>
          <a:ext cx="14382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Truman</a:t>
          </a:r>
        </a:p>
      </cdr:txBody>
    </cdr:sp>
  </cdr:relSizeAnchor>
  <cdr:relSizeAnchor xmlns:cdr="http://schemas.openxmlformats.org/drawingml/2006/chartDrawing">
    <cdr:from>
      <cdr:x>0.19575</cdr:x>
      <cdr:y>0.546</cdr:y>
    </cdr:from>
    <cdr:to>
      <cdr:x>0.359</cdr:x>
      <cdr:y>0.62475</cdr:y>
    </cdr:to>
    <cdr:sp>
      <cdr:nvSpPr>
        <cdr:cNvPr id="20" name="TextBox 8"/>
        <cdr:cNvSpPr txBox="1">
          <a:spLocks noChangeArrowheads="1"/>
        </cdr:cNvSpPr>
      </cdr:nvSpPr>
      <cdr:spPr>
        <a:xfrm>
          <a:off x="1714500" y="3476625"/>
          <a:ext cx="1428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Eisenhower</a:t>
          </a:r>
        </a:p>
      </cdr:txBody>
    </cdr:sp>
  </cdr:relSizeAnchor>
  <cdr:relSizeAnchor xmlns:cdr="http://schemas.openxmlformats.org/drawingml/2006/chartDrawing">
    <cdr:from>
      <cdr:x>0.29875</cdr:x>
      <cdr:y>0.49925</cdr:y>
    </cdr:from>
    <cdr:to>
      <cdr:x>0.45875</cdr:x>
      <cdr:y>0.60375</cdr:y>
    </cdr:to>
    <cdr:sp>
      <cdr:nvSpPr>
        <cdr:cNvPr id="21" name="TextBox 9"/>
        <cdr:cNvSpPr txBox="1">
          <a:spLocks noChangeArrowheads="1"/>
        </cdr:cNvSpPr>
      </cdr:nvSpPr>
      <cdr:spPr>
        <a:xfrm>
          <a:off x="2609850" y="3181350"/>
          <a:ext cx="1400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Kennedy</a:t>
          </a:r>
        </a:p>
      </cdr:txBody>
    </cdr:sp>
  </cdr:relSizeAnchor>
  <cdr:relSizeAnchor xmlns:cdr="http://schemas.openxmlformats.org/drawingml/2006/chartDrawing">
    <cdr:from>
      <cdr:x>0.3225</cdr:x>
      <cdr:y>0.43525</cdr:y>
    </cdr:from>
    <cdr:to>
      <cdr:x>0.485</cdr:x>
      <cdr:y>0.5125</cdr:y>
    </cdr:to>
    <cdr:sp>
      <cdr:nvSpPr>
        <cdr:cNvPr id="22" name="TextBox 10"/>
        <cdr:cNvSpPr txBox="1">
          <a:spLocks noChangeArrowheads="1"/>
        </cdr:cNvSpPr>
      </cdr:nvSpPr>
      <cdr:spPr>
        <a:xfrm>
          <a:off x="2819400" y="2771775"/>
          <a:ext cx="1428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Johnson</a:t>
          </a:r>
        </a:p>
      </cdr:txBody>
    </cdr:sp>
  </cdr:relSizeAnchor>
  <cdr:relSizeAnchor xmlns:cdr="http://schemas.openxmlformats.org/drawingml/2006/chartDrawing">
    <cdr:from>
      <cdr:x>0.3975</cdr:x>
      <cdr:y>0.398</cdr:y>
    </cdr:from>
    <cdr:to>
      <cdr:x>0.55575</cdr:x>
      <cdr:y>0.4685</cdr:y>
    </cdr:to>
    <cdr:sp>
      <cdr:nvSpPr>
        <cdr:cNvPr id="23" name="TextBox 11"/>
        <cdr:cNvSpPr txBox="1">
          <a:spLocks noChangeArrowheads="1"/>
        </cdr:cNvSpPr>
      </cdr:nvSpPr>
      <cdr:spPr>
        <a:xfrm>
          <a:off x="3476625" y="2533650"/>
          <a:ext cx="13906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Nixon</a:t>
          </a:r>
        </a:p>
      </cdr:txBody>
    </cdr:sp>
  </cdr:relSizeAnchor>
  <cdr:relSizeAnchor xmlns:cdr="http://schemas.openxmlformats.org/drawingml/2006/chartDrawing">
    <cdr:from>
      <cdr:x>0.44825</cdr:x>
      <cdr:y>0.369</cdr:y>
    </cdr:from>
    <cdr:to>
      <cdr:x>0.60825</cdr:x>
      <cdr:y>0.4705</cdr:y>
    </cdr:to>
    <cdr:sp>
      <cdr:nvSpPr>
        <cdr:cNvPr id="24" name="TextBox 12"/>
        <cdr:cNvSpPr txBox="1">
          <a:spLocks noChangeArrowheads="1"/>
        </cdr:cNvSpPr>
      </cdr:nvSpPr>
      <cdr:spPr>
        <a:xfrm>
          <a:off x="3924300" y="2352675"/>
          <a:ext cx="1400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20884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Gotham Narrow Book"/>
              <a:ea typeface="Gotham Narrow Book"/>
              <a:cs typeface="Gotham Narrow Book"/>
            </a:rPr>
            <a:t>Ford</a:t>
          </a:r>
        </a:p>
      </cdr:txBody>
    </cdr:sp>
  </cdr:relSizeAnchor>
  <cdr:relSizeAnchor xmlns:cdr="http://schemas.openxmlformats.org/drawingml/2006/chartDrawing">
    <cdr:from>
      <cdr:x>0.89725</cdr:x>
      <cdr:y>0.152</cdr:y>
    </cdr:from>
    <cdr:to>
      <cdr:x>0.979</cdr:x>
      <cdr:y>0.25575</cdr:y>
    </cdr:to>
    <cdr:sp>
      <cdr:nvSpPr>
        <cdr:cNvPr id="25" name="TextBox 13"/>
        <cdr:cNvSpPr txBox="1">
          <a:spLocks noChangeArrowheads="1"/>
        </cdr:cNvSpPr>
      </cdr:nvSpPr>
      <cdr:spPr>
        <a:xfrm>
          <a:off x="7858125" y="962025"/>
          <a:ext cx="714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400" b="1" i="0" u="none" baseline="0">
              <a:solidFill>
                <a:srgbClr val="0066CC"/>
              </a:solidFill>
              <a:latin typeface="Gotham Narrow Book"/>
              <a:ea typeface="Gotham Narrow Book"/>
              <a:cs typeface="Gotham Narrow Book"/>
            </a:rPr>
            <a:t>Obama</a:t>
          </a:r>
        </a:p>
      </cdr:txBody>
    </cdr:sp>
  </cdr:relSizeAnchor>
  <cdr:relSizeAnchor xmlns:cdr="http://schemas.openxmlformats.org/drawingml/2006/chartDrawing">
    <cdr:from>
      <cdr:x>0.214</cdr:x>
      <cdr:y>0.622</cdr:y>
    </cdr:from>
    <cdr:to>
      <cdr:x>0.214</cdr:x>
      <cdr:y>0.74875</cdr:y>
    </cdr:to>
    <cdr:sp>
      <cdr:nvSpPr>
        <cdr:cNvPr id="26" name="Straight Connector 115"/>
        <cdr:cNvSpPr>
          <a:spLocks/>
        </cdr:cNvSpPr>
      </cdr:nvSpPr>
      <cdr:spPr>
        <a:xfrm flipV="1">
          <a:off x="1866900" y="3962400"/>
          <a:ext cx="0" cy="8096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0.11525</cdr:x>
      <cdr:y>0.6165</cdr:y>
    </cdr:from>
    <cdr:to>
      <cdr:x>0.11525</cdr:x>
      <cdr:y>0.7535</cdr:y>
    </cdr:to>
    <cdr:sp>
      <cdr:nvSpPr>
        <cdr:cNvPr id="27" name="Straight Connector 116"/>
        <cdr:cNvSpPr>
          <a:spLocks/>
        </cdr:cNvSpPr>
      </cdr:nvSpPr>
      <cdr:spPr>
        <a:xfrm flipH="1" flipV="1">
          <a:off x="1009650" y="3933825"/>
          <a:ext cx="0" cy="8763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0.57675</cdr:y>
    </cdr:from>
    <cdr:to>
      <cdr:x>0.3155</cdr:x>
      <cdr:y>0.76</cdr:y>
    </cdr:to>
    <cdr:sp>
      <cdr:nvSpPr>
        <cdr:cNvPr id="28" name="Straight Connector 117"/>
        <cdr:cNvSpPr>
          <a:spLocks/>
        </cdr:cNvSpPr>
      </cdr:nvSpPr>
      <cdr:spPr>
        <a:xfrm flipV="1">
          <a:off x="2762250" y="3676650"/>
          <a:ext cx="0" cy="11715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0.47425</cdr:y>
    </cdr:from>
    <cdr:to>
      <cdr:x>0.415</cdr:x>
      <cdr:y>0.755</cdr:y>
    </cdr:to>
    <cdr:sp>
      <cdr:nvSpPr>
        <cdr:cNvPr id="29" name="Straight Connector 118"/>
        <cdr:cNvSpPr>
          <a:spLocks/>
        </cdr:cNvSpPr>
      </cdr:nvSpPr>
      <cdr:spPr>
        <a:xfrm flipH="1" flipV="1">
          <a:off x="3629025" y="3019425"/>
          <a:ext cx="0" cy="17907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0.339</cdr:x>
      <cdr:y>0.51</cdr:y>
    </cdr:from>
    <cdr:to>
      <cdr:x>0.339</cdr:x>
      <cdr:y>0.758</cdr:y>
    </cdr:to>
    <cdr:sp>
      <cdr:nvSpPr>
        <cdr:cNvPr id="30" name="Straight Connector 119"/>
        <cdr:cNvSpPr>
          <a:spLocks/>
        </cdr:cNvSpPr>
      </cdr:nvSpPr>
      <cdr:spPr>
        <a:xfrm flipH="1" flipV="1">
          <a:off x="2962275" y="3248025"/>
          <a:ext cx="0" cy="15811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</cdr:x>
      <cdr:y>0.4365</cdr:y>
    </cdr:from>
    <cdr:to>
      <cdr:x>0.463</cdr:x>
      <cdr:y>0.75175</cdr:y>
    </cdr:to>
    <cdr:sp>
      <cdr:nvSpPr>
        <cdr:cNvPr id="31" name="Straight Connector 120"/>
        <cdr:cNvSpPr>
          <a:spLocks/>
        </cdr:cNvSpPr>
      </cdr:nvSpPr>
      <cdr:spPr>
        <a:xfrm flipH="1" flipV="1">
          <a:off x="4048125" y="2781300"/>
          <a:ext cx="0" cy="20097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0.4025</cdr:y>
    </cdr:from>
    <cdr:to>
      <cdr:x>0.512</cdr:x>
      <cdr:y>0.75325</cdr:y>
    </cdr:to>
    <cdr:sp>
      <cdr:nvSpPr>
        <cdr:cNvPr id="32" name="Straight Connector 121"/>
        <cdr:cNvSpPr>
          <a:spLocks/>
        </cdr:cNvSpPr>
      </cdr:nvSpPr>
      <cdr:spPr>
        <a:xfrm flipV="1">
          <a:off x="4486275" y="2562225"/>
          <a:ext cx="0" cy="2238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0.56275</cdr:x>
      <cdr:y>0.36525</cdr:y>
    </cdr:from>
    <cdr:to>
      <cdr:x>0.56275</cdr:x>
      <cdr:y>0.753</cdr:y>
    </cdr:to>
    <cdr:sp>
      <cdr:nvSpPr>
        <cdr:cNvPr id="33" name="Straight Connector 122"/>
        <cdr:cNvSpPr>
          <a:spLocks/>
        </cdr:cNvSpPr>
      </cdr:nvSpPr>
      <cdr:spPr>
        <a:xfrm flipH="1" flipV="1">
          <a:off x="4924425" y="2324100"/>
          <a:ext cx="0" cy="247650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0.3445</cdr:y>
    </cdr:from>
    <cdr:to>
      <cdr:x>0.66325</cdr:x>
      <cdr:y>0.7515</cdr:y>
    </cdr:to>
    <cdr:sp>
      <cdr:nvSpPr>
        <cdr:cNvPr id="34" name="Straight Connector 123"/>
        <cdr:cNvSpPr>
          <a:spLocks/>
        </cdr:cNvSpPr>
      </cdr:nvSpPr>
      <cdr:spPr>
        <a:xfrm flipV="1">
          <a:off x="5810250" y="2190750"/>
          <a:ext cx="0" cy="26003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0.71125</cdr:x>
      <cdr:y>0.31875</cdr:y>
    </cdr:from>
    <cdr:to>
      <cdr:x>0.712</cdr:x>
      <cdr:y>0.75825</cdr:y>
    </cdr:to>
    <cdr:sp>
      <cdr:nvSpPr>
        <cdr:cNvPr id="35" name="Straight Connector 124"/>
        <cdr:cNvSpPr>
          <a:spLocks/>
        </cdr:cNvSpPr>
      </cdr:nvSpPr>
      <cdr:spPr>
        <a:xfrm flipH="1" flipV="1">
          <a:off x="6229350" y="2028825"/>
          <a:ext cx="9525" cy="2800350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0.81175</cdr:x>
      <cdr:y>0.27525</cdr:y>
    </cdr:from>
    <cdr:to>
      <cdr:x>0.81175</cdr:x>
      <cdr:y>0.75475</cdr:y>
    </cdr:to>
    <cdr:sp>
      <cdr:nvSpPr>
        <cdr:cNvPr id="36" name="Straight Connector 125"/>
        <cdr:cNvSpPr>
          <a:spLocks/>
        </cdr:cNvSpPr>
      </cdr:nvSpPr>
      <cdr:spPr>
        <a:xfrm flipV="1">
          <a:off x="7105650" y="1752600"/>
          <a:ext cx="0" cy="305752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0.22125</cdr:y>
    </cdr:from>
    <cdr:to>
      <cdr:x>0.91125</cdr:x>
      <cdr:y>0.7515</cdr:y>
    </cdr:to>
    <cdr:sp>
      <cdr:nvSpPr>
        <cdr:cNvPr id="37" name="Straight Connector 126"/>
        <cdr:cNvSpPr>
          <a:spLocks/>
        </cdr:cNvSpPr>
      </cdr:nvSpPr>
      <cdr:spPr>
        <a:xfrm flipV="1">
          <a:off x="7981950" y="1409700"/>
          <a:ext cx="0" cy="33813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0.22925</cdr:y>
    </cdr:from>
    <cdr:to>
      <cdr:x>0.974</cdr:x>
      <cdr:y>0.308</cdr:y>
    </cdr:to>
    <cdr:sp>
      <cdr:nvSpPr>
        <cdr:cNvPr id="38" name="TextBox 1"/>
        <cdr:cNvSpPr txBox="1">
          <a:spLocks noChangeArrowheads="1"/>
        </cdr:cNvSpPr>
      </cdr:nvSpPr>
      <cdr:spPr>
        <a:xfrm>
          <a:off x="6934200" y="1457325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</a:rPr>
            <a:t>W. Bush</a:t>
          </a:r>
        </a:p>
      </cdr:txBody>
    </cdr:sp>
  </cdr:relSizeAnchor>
  <cdr:relSizeAnchor xmlns:cdr="http://schemas.openxmlformats.org/drawingml/2006/chartDrawing">
    <cdr:from>
      <cdr:x>0.297</cdr:x>
      <cdr:y>0.6505</cdr:y>
    </cdr:from>
    <cdr:to>
      <cdr:x>0.305</cdr:x>
      <cdr:y>0.66125</cdr:y>
    </cdr:to>
    <cdr:sp>
      <cdr:nvSpPr>
        <cdr:cNvPr id="39" name="Isosceles Triangle 77"/>
        <cdr:cNvSpPr>
          <a:spLocks/>
        </cdr:cNvSpPr>
      </cdr:nvSpPr>
      <cdr:spPr>
        <a:xfrm rot="10800000">
          <a:off x="2600325" y="414337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0.641</cdr:y>
    </cdr:from>
    <cdr:to>
      <cdr:x>0.33025</cdr:x>
      <cdr:y>0.651</cdr:y>
    </cdr:to>
    <cdr:sp>
      <cdr:nvSpPr>
        <cdr:cNvPr id="40" name="Isosceles Triangle 78"/>
        <cdr:cNvSpPr>
          <a:spLocks/>
        </cdr:cNvSpPr>
      </cdr:nvSpPr>
      <cdr:spPr>
        <a:xfrm rot="10800000">
          <a:off x="2819400" y="4086225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0.3975</cdr:x>
      <cdr:y>0.5975</cdr:y>
    </cdr:from>
    <cdr:to>
      <cdr:x>0.4045</cdr:x>
      <cdr:y>0.60775</cdr:y>
    </cdr:to>
    <cdr:sp>
      <cdr:nvSpPr>
        <cdr:cNvPr id="41" name="Isosceles Triangle 79"/>
        <cdr:cNvSpPr>
          <a:spLocks/>
        </cdr:cNvSpPr>
      </cdr:nvSpPr>
      <cdr:spPr>
        <a:xfrm rot="10800000">
          <a:off x="3476625" y="38100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0.5925</cdr:y>
    </cdr:from>
    <cdr:to>
      <cdr:x>0.45425</cdr:x>
      <cdr:y>0.602</cdr:y>
    </cdr:to>
    <cdr:sp>
      <cdr:nvSpPr>
        <cdr:cNvPr id="42" name="Isosceles Triangle 80"/>
        <cdr:cNvSpPr>
          <a:spLocks/>
        </cdr:cNvSpPr>
      </cdr:nvSpPr>
      <cdr:spPr>
        <a:xfrm rot="10800000">
          <a:off x="3905250" y="3771900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0.5605</cdr:y>
    </cdr:from>
    <cdr:to>
      <cdr:x>0.50425</cdr:x>
      <cdr:y>0.57175</cdr:y>
    </cdr:to>
    <cdr:sp>
      <cdr:nvSpPr>
        <cdr:cNvPr id="43" name="Isosceles Triangle 81"/>
        <cdr:cNvSpPr>
          <a:spLocks/>
        </cdr:cNvSpPr>
      </cdr:nvSpPr>
      <cdr:spPr>
        <a:xfrm rot="10800000">
          <a:off x="4352925" y="3571875"/>
          <a:ext cx="57150" cy="7620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0.547</cdr:x>
      <cdr:y>0.5265</cdr:y>
    </cdr:from>
    <cdr:to>
      <cdr:x>0.554</cdr:x>
      <cdr:y>0.53725</cdr:y>
    </cdr:to>
    <cdr:sp>
      <cdr:nvSpPr>
        <cdr:cNvPr id="44" name="Isosceles Triangle 82"/>
        <cdr:cNvSpPr>
          <a:spLocks/>
        </cdr:cNvSpPr>
      </cdr:nvSpPr>
      <cdr:spPr>
        <a:xfrm rot="10800000">
          <a:off x="4791075" y="33528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0.64575</cdr:x>
      <cdr:y>0.478</cdr:y>
    </cdr:from>
    <cdr:to>
      <cdr:x>0.6535</cdr:x>
      <cdr:y>0.48875</cdr:y>
    </cdr:to>
    <cdr:sp>
      <cdr:nvSpPr>
        <cdr:cNvPr id="45" name="Isosceles Triangle 83"/>
        <cdr:cNvSpPr>
          <a:spLocks/>
        </cdr:cNvSpPr>
      </cdr:nvSpPr>
      <cdr:spPr>
        <a:xfrm rot="10800000">
          <a:off x="5657850" y="3048000"/>
          <a:ext cx="66675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0.795</cdr:x>
      <cdr:y>0.42325</cdr:y>
    </cdr:from>
    <cdr:to>
      <cdr:x>0.802</cdr:x>
      <cdr:y>0.434</cdr:y>
    </cdr:to>
    <cdr:sp>
      <cdr:nvSpPr>
        <cdr:cNvPr id="46" name="Isosceles Triangle 85"/>
        <cdr:cNvSpPr>
          <a:spLocks/>
        </cdr:cNvSpPr>
      </cdr:nvSpPr>
      <cdr:spPr>
        <a:xfrm rot="10800000">
          <a:off x="6962775" y="2695575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0.90425</cdr:x>
      <cdr:y>0.2445</cdr:y>
    </cdr:from>
    <cdr:to>
      <cdr:x>0.91225</cdr:x>
      <cdr:y>0.25375</cdr:y>
    </cdr:to>
    <cdr:sp>
      <cdr:nvSpPr>
        <cdr:cNvPr id="47" name="Isosceles Triangle 86"/>
        <cdr:cNvSpPr>
          <a:spLocks/>
        </cdr:cNvSpPr>
      </cdr:nvSpPr>
      <cdr:spPr>
        <a:xfrm rot="10800000">
          <a:off x="7915275" y="1552575"/>
          <a:ext cx="66675" cy="57150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0.55225</cdr:y>
    </cdr:from>
    <cdr:to>
      <cdr:x>0.103</cdr:x>
      <cdr:y>0.75425</cdr:y>
    </cdr:to>
    <cdr:sp>
      <cdr:nvSpPr>
        <cdr:cNvPr id="48" name="Straight Connector 4"/>
        <cdr:cNvSpPr>
          <a:spLocks/>
        </cdr:cNvSpPr>
      </cdr:nvSpPr>
      <cdr:spPr>
        <a:xfrm>
          <a:off x="895350" y="3524250"/>
          <a:ext cx="0" cy="1285875"/>
        </a:xfrm>
        <a:prstGeom prst="line">
          <a:avLst/>
        </a:prstGeom>
        <a:noFill/>
        <a:ln w="19050" cmpd="sng">
          <a:solidFill>
            <a:srgbClr val="7F7F7F">
              <a:alpha val="50195"/>
            </a:srgbClr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0.45975</cdr:y>
    </cdr:from>
    <cdr:to>
      <cdr:x>0.7035</cdr:x>
      <cdr:y>0.46975</cdr:y>
    </cdr:to>
    <cdr:sp>
      <cdr:nvSpPr>
        <cdr:cNvPr id="49" name="Isosceles Triangle 57"/>
        <cdr:cNvSpPr>
          <a:spLocks/>
        </cdr:cNvSpPr>
      </cdr:nvSpPr>
      <cdr:spPr>
        <a:xfrm rot="10800000">
          <a:off x="6096000" y="29337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0.89375</cdr:x>
      <cdr:y>0.24575</cdr:y>
    </cdr:from>
    <cdr:to>
      <cdr:x>0.90075</cdr:x>
      <cdr:y>0.25575</cdr:y>
    </cdr:to>
    <cdr:sp>
      <cdr:nvSpPr>
        <cdr:cNvPr id="50" name="Isosceles Triangle 58"/>
        <cdr:cNvSpPr>
          <a:spLocks/>
        </cdr:cNvSpPr>
      </cdr:nvSpPr>
      <cdr:spPr>
        <a:xfrm rot="10800000">
          <a:off x="7829550" y="1562100"/>
          <a:ext cx="57150" cy="66675"/>
        </a:xfrm>
        <a:prstGeom prst="triangl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data/historical/index.html" TargetMode="External" /><Relationship Id="rId2" Type="http://schemas.openxmlformats.org/officeDocument/2006/relationships/hyperlink" Target="http://www.whitehouse.gov/omb/budget/Historica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4">
      <selection activeCell="O12" sqref="O12"/>
    </sheetView>
  </sheetViews>
  <sheetFormatPr defaultColWidth="9.140625" defaultRowHeight="15"/>
  <cols>
    <col min="1" max="1" width="11.421875" style="47" customWidth="1"/>
    <col min="2" max="2" width="20.421875" style="47" customWidth="1"/>
    <col min="3" max="4" width="12.7109375" style="47" customWidth="1"/>
    <col min="5" max="5" width="9.28125" style="47" customWidth="1"/>
    <col min="6" max="6" width="13.421875" style="47" customWidth="1"/>
    <col min="7" max="7" width="12.421875" style="47" hidden="1" customWidth="1"/>
    <col min="8" max="8" width="13.421875" style="60" customWidth="1"/>
    <col min="9" max="9" width="19.00390625" style="47" customWidth="1"/>
    <col min="10" max="10" width="19.421875" style="47" customWidth="1"/>
    <col min="11" max="16384" width="11.421875" style="47" customWidth="1"/>
  </cols>
  <sheetData>
    <row r="1" spans="1:8" ht="14.25">
      <c r="A1" s="45" t="s">
        <v>105</v>
      </c>
      <c r="B1" s="45"/>
      <c r="C1" s="45"/>
      <c r="D1" s="45"/>
      <c r="E1" s="45"/>
      <c r="F1" s="45"/>
      <c r="G1" s="45"/>
      <c r="H1" s="46"/>
    </row>
    <row r="2" spans="1:8" ht="14.25">
      <c r="A2" s="45"/>
      <c r="B2" s="45"/>
      <c r="C2" s="45"/>
      <c r="D2" s="45"/>
      <c r="E2" s="45"/>
      <c r="F2" s="45"/>
      <c r="G2" s="45"/>
      <c r="H2" s="46"/>
    </row>
    <row r="3" spans="1:10" ht="14.25">
      <c r="A3" s="45"/>
      <c r="B3" s="112" t="s">
        <v>139</v>
      </c>
      <c r="C3" s="113"/>
      <c r="D3" s="113"/>
      <c r="E3" s="113"/>
      <c r="F3" s="113"/>
      <c r="G3" s="113"/>
      <c r="H3" s="113"/>
      <c r="I3" s="113"/>
      <c r="J3" s="113"/>
    </row>
    <row r="4" spans="1:12" ht="8.25" customHeight="1">
      <c r="A4" s="45"/>
      <c r="B4" s="113"/>
      <c r="C4" s="113"/>
      <c r="D4" s="113"/>
      <c r="E4" s="113"/>
      <c r="F4" s="113"/>
      <c r="G4" s="113"/>
      <c r="H4" s="113"/>
      <c r="I4" s="113"/>
      <c r="J4" s="113"/>
      <c r="K4" s="45"/>
      <c r="L4" s="45"/>
    </row>
    <row r="5" spans="1:12" s="51" customFormat="1" ht="83.25" customHeight="1">
      <c r="A5" s="48"/>
      <c r="B5" s="114" t="s">
        <v>106</v>
      </c>
      <c r="C5" s="114" t="s">
        <v>107</v>
      </c>
      <c r="D5" s="114" t="s">
        <v>108</v>
      </c>
      <c r="E5" s="116" t="s">
        <v>109</v>
      </c>
      <c r="F5" s="61" t="s">
        <v>110</v>
      </c>
      <c r="G5" s="49" t="s">
        <v>111</v>
      </c>
      <c r="H5" s="50" t="s">
        <v>112</v>
      </c>
      <c r="I5" s="61" t="s">
        <v>141</v>
      </c>
      <c r="J5" s="116" t="s">
        <v>142</v>
      </c>
      <c r="K5" s="48"/>
      <c r="L5" s="48"/>
    </row>
    <row r="6" spans="1:12" s="51" customFormat="1" ht="15" customHeight="1">
      <c r="A6" s="48"/>
      <c r="B6" s="115"/>
      <c r="C6" s="115"/>
      <c r="D6" s="115"/>
      <c r="E6" s="117"/>
      <c r="F6" s="106" t="s">
        <v>158</v>
      </c>
      <c r="G6" s="107"/>
      <c r="H6" s="107"/>
      <c r="I6" s="108"/>
      <c r="J6" s="117"/>
      <c r="K6" s="48"/>
      <c r="L6" s="48"/>
    </row>
    <row r="7" spans="1:12" ht="14.25">
      <c r="A7" s="45"/>
      <c r="B7" s="52" t="s">
        <v>102</v>
      </c>
      <c r="C7" s="53" t="s">
        <v>113</v>
      </c>
      <c r="D7" s="53" t="s">
        <v>114</v>
      </c>
      <c r="E7" s="53">
        <v>1946</v>
      </c>
      <c r="F7" s="54">
        <v>609.6</v>
      </c>
      <c r="G7" s="55">
        <v>1953</v>
      </c>
      <c r="H7" s="56">
        <v>677.1</v>
      </c>
      <c r="I7" s="56">
        <f>H7-1024.4</f>
        <v>-347.30000000000007</v>
      </c>
      <c r="J7" s="57">
        <f>(H7-1024.4)/1024.4</f>
        <v>-0.3390277235454901</v>
      </c>
      <c r="K7" s="45"/>
      <c r="L7" s="45"/>
    </row>
    <row r="8" spans="1:12" ht="14.25">
      <c r="A8" s="45"/>
      <c r="B8" s="52" t="s">
        <v>101</v>
      </c>
      <c r="C8" s="53" t="s">
        <v>114</v>
      </c>
      <c r="D8" s="53" t="s">
        <v>115</v>
      </c>
      <c r="E8" s="53">
        <v>1954</v>
      </c>
      <c r="F8" s="54">
        <v>609.2</v>
      </c>
      <c r="G8" s="55">
        <v>1961</v>
      </c>
      <c r="H8" s="56">
        <v>648.5</v>
      </c>
      <c r="I8" s="56">
        <f aca="true" t="shared" si="0" ref="I8:I14">H8-H7</f>
        <v>-28.600000000000023</v>
      </c>
      <c r="J8" s="57">
        <f aca="true" t="shared" si="1" ref="J8:J17">(H8-H7)/H7</f>
        <v>-0.042238960271747186</v>
      </c>
      <c r="K8" s="45"/>
      <c r="L8" s="45"/>
    </row>
    <row r="9" spans="1:12" ht="14.25">
      <c r="A9" s="45"/>
      <c r="B9" s="52" t="s">
        <v>116</v>
      </c>
      <c r="C9" s="53" t="s">
        <v>115</v>
      </c>
      <c r="D9" s="53" t="s">
        <v>132</v>
      </c>
      <c r="E9" s="53">
        <v>1962</v>
      </c>
      <c r="F9" s="54">
        <v>707</v>
      </c>
      <c r="G9" s="55">
        <v>1962</v>
      </c>
      <c r="H9" s="56">
        <v>707</v>
      </c>
      <c r="I9" s="56">
        <f t="shared" si="0"/>
        <v>58.5</v>
      </c>
      <c r="J9" s="57">
        <f t="shared" si="1"/>
        <v>0.09020817270624518</v>
      </c>
      <c r="K9" s="45"/>
      <c r="L9" s="45"/>
    </row>
    <row r="10" spans="1:12" ht="14.25">
      <c r="A10" s="45"/>
      <c r="B10" s="52" t="s">
        <v>99</v>
      </c>
      <c r="C10" s="53" t="s">
        <v>133</v>
      </c>
      <c r="D10" s="53" t="s">
        <v>117</v>
      </c>
      <c r="E10" s="53">
        <v>1963</v>
      </c>
      <c r="F10" s="54">
        <v>705</v>
      </c>
      <c r="G10" s="55">
        <v>1969</v>
      </c>
      <c r="H10" s="56">
        <v>976.3</v>
      </c>
      <c r="I10" s="56">
        <f t="shared" si="0"/>
        <v>269.29999999999995</v>
      </c>
      <c r="J10" s="57">
        <f t="shared" si="1"/>
        <v>0.3809052333804808</v>
      </c>
      <c r="K10" s="45"/>
      <c r="L10" s="45"/>
    </row>
    <row r="11" spans="1:12" ht="14.25">
      <c r="A11" s="45"/>
      <c r="B11" s="52" t="s">
        <v>98</v>
      </c>
      <c r="C11" s="53" t="s">
        <v>117</v>
      </c>
      <c r="D11" s="53" t="s">
        <v>118</v>
      </c>
      <c r="E11" s="53">
        <v>1970</v>
      </c>
      <c r="F11" s="54">
        <v>982.2</v>
      </c>
      <c r="G11" s="55">
        <v>1974</v>
      </c>
      <c r="H11" s="56">
        <v>1027.3</v>
      </c>
      <c r="I11" s="56">
        <f t="shared" si="0"/>
        <v>51</v>
      </c>
      <c r="J11" s="57">
        <f t="shared" si="1"/>
        <v>0.0522380415855782</v>
      </c>
      <c r="K11" s="45"/>
      <c r="L11" s="45"/>
    </row>
    <row r="12" spans="1:12" ht="14.25">
      <c r="A12" s="45"/>
      <c r="B12" s="52" t="s">
        <v>119</v>
      </c>
      <c r="C12" s="53" t="s">
        <v>120</v>
      </c>
      <c r="D12" s="53" t="s">
        <v>121</v>
      </c>
      <c r="E12" s="53">
        <v>1975</v>
      </c>
      <c r="F12" s="54">
        <v>1149.9</v>
      </c>
      <c r="G12" s="55">
        <v>1977</v>
      </c>
      <c r="H12" s="56">
        <v>1213.6</v>
      </c>
      <c r="I12" s="56">
        <f t="shared" si="0"/>
        <v>186.29999999999995</v>
      </c>
      <c r="J12" s="57">
        <f t="shared" si="1"/>
        <v>0.1813491677212109</v>
      </c>
      <c r="K12" s="45"/>
      <c r="L12" s="45"/>
    </row>
    <row r="13" spans="1:12" ht="14.25">
      <c r="A13" s="45"/>
      <c r="B13" s="52" t="s">
        <v>89</v>
      </c>
      <c r="C13" s="53" t="s">
        <v>121</v>
      </c>
      <c r="D13" s="53" t="s">
        <v>122</v>
      </c>
      <c r="E13" s="53">
        <v>1978</v>
      </c>
      <c r="F13" s="54">
        <v>1278.2</v>
      </c>
      <c r="G13" s="55">
        <v>1981</v>
      </c>
      <c r="H13" s="56">
        <v>1416</v>
      </c>
      <c r="I13" s="56">
        <f t="shared" si="0"/>
        <v>202.4000000000001</v>
      </c>
      <c r="J13" s="57">
        <f t="shared" si="1"/>
        <v>0.16677653263019127</v>
      </c>
      <c r="K13" s="45"/>
      <c r="L13" s="45"/>
    </row>
    <row r="14" spans="1:12" ht="14.25">
      <c r="A14" s="45"/>
      <c r="B14" s="52" t="s">
        <v>123</v>
      </c>
      <c r="C14" s="53" t="s">
        <v>122</v>
      </c>
      <c r="D14" s="53" t="s">
        <v>124</v>
      </c>
      <c r="E14" s="53">
        <v>1982</v>
      </c>
      <c r="F14" s="54">
        <v>1451.7</v>
      </c>
      <c r="G14" s="55">
        <v>1989</v>
      </c>
      <c r="H14" s="56">
        <v>1723.3</v>
      </c>
      <c r="I14" s="56">
        <f t="shared" si="0"/>
        <v>307.29999999999995</v>
      </c>
      <c r="J14" s="57">
        <f t="shared" si="1"/>
        <v>0.2170197740112994</v>
      </c>
      <c r="K14" s="45"/>
      <c r="L14" s="45"/>
    </row>
    <row r="15" spans="1:12" ht="14.25">
      <c r="A15" s="45"/>
      <c r="B15" s="52" t="s">
        <v>125</v>
      </c>
      <c r="C15" s="53" t="s">
        <v>124</v>
      </c>
      <c r="D15" s="53" t="s">
        <v>126</v>
      </c>
      <c r="E15" s="53">
        <v>1990</v>
      </c>
      <c r="F15" s="54">
        <v>1831.3</v>
      </c>
      <c r="G15" s="55">
        <v>1993</v>
      </c>
      <c r="H15" s="56">
        <v>1844.7</v>
      </c>
      <c r="I15" s="56">
        <f>H15-H14</f>
        <v>121.40000000000009</v>
      </c>
      <c r="J15" s="57">
        <f t="shared" si="1"/>
        <v>0.07044623687111942</v>
      </c>
      <c r="K15" s="45"/>
      <c r="L15" s="45"/>
    </row>
    <row r="16" spans="1:12" ht="14.25">
      <c r="A16" s="45"/>
      <c r="B16" s="52" t="s">
        <v>88</v>
      </c>
      <c r="C16" s="53" t="s">
        <v>126</v>
      </c>
      <c r="D16" s="53" t="s">
        <v>127</v>
      </c>
      <c r="E16" s="53">
        <v>1994</v>
      </c>
      <c r="F16" s="54">
        <v>1878.4</v>
      </c>
      <c r="G16" s="55">
        <v>2001</v>
      </c>
      <c r="H16" s="56">
        <v>2071.7</v>
      </c>
      <c r="I16" s="56">
        <f>H16-H15</f>
        <v>226.99999999999977</v>
      </c>
      <c r="J16" s="57">
        <f t="shared" si="1"/>
        <v>0.12305523933430898</v>
      </c>
      <c r="K16" s="45"/>
      <c r="L16" s="45"/>
    </row>
    <row r="17" spans="1:12" ht="14.25">
      <c r="A17" s="45"/>
      <c r="B17" s="52" t="s">
        <v>128</v>
      </c>
      <c r="C17" s="53" t="s">
        <v>127</v>
      </c>
      <c r="D17" s="53" t="s">
        <v>129</v>
      </c>
      <c r="E17" s="53">
        <v>2002</v>
      </c>
      <c r="F17" s="54">
        <v>2200.6</v>
      </c>
      <c r="G17" s="55">
        <v>2009</v>
      </c>
      <c r="H17" s="56">
        <v>3173.4</v>
      </c>
      <c r="I17" s="56">
        <f>H17-H16</f>
        <v>1101.7000000000003</v>
      </c>
      <c r="J17" s="57">
        <f t="shared" si="1"/>
        <v>0.5317854901771494</v>
      </c>
      <c r="K17" s="45"/>
      <c r="L17" s="45"/>
    </row>
    <row r="18" spans="1:12" ht="14.25">
      <c r="A18" s="45"/>
      <c r="B18" s="52" t="s">
        <v>130</v>
      </c>
      <c r="C18" s="53" t="s">
        <v>129</v>
      </c>
      <c r="D18" s="58" t="s">
        <v>131</v>
      </c>
      <c r="E18" s="53">
        <v>2010</v>
      </c>
      <c r="F18" s="54">
        <v>3081</v>
      </c>
      <c r="G18" s="58">
        <v>2013</v>
      </c>
      <c r="H18" s="59">
        <v>3097.6</v>
      </c>
      <c r="I18" s="56">
        <f>H18-H17</f>
        <v>-75.80000000000018</v>
      </c>
      <c r="J18" s="57">
        <f>(H18-H17)/H17</f>
        <v>-0.023886052814016567</v>
      </c>
      <c r="K18" s="45"/>
      <c r="L18" s="45"/>
    </row>
    <row r="19" spans="1:12" ht="28.5" customHeight="1">
      <c r="A19" s="45"/>
      <c r="B19" s="109" t="s">
        <v>140</v>
      </c>
      <c r="C19" s="110"/>
      <c r="D19" s="110"/>
      <c r="E19" s="110"/>
      <c r="F19" s="110"/>
      <c r="G19" s="110"/>
      <c r="H19" s="110"/>
      <c r="I19" s="110"/>
      <c r="J19" s="111"/>
      <c r="K19" s="45"/>
      <c r="L19" s="45"/>
    </row>
    <row r="20" spans="9:12" ht="14.25">
      <c r="I20" s="45"/>
      <c r="J20" s="45"/>
      <c r="K20" s="45"/>
      <c r="L20" s="45"/>
    </row>
    <row r="21" spans="9:12" ht="14.25">
      <c r="I21" s="45"/>
      <c r="J21" s="45"/>
      <c r="K21" s="45"/>
      <c r="L21" s="45"/>
    </row>
    <row r="22" spans="9:12" ht="14.25">
      <c r="I22" s="45"/>
      <c r="J22" s="45"/>
      <c r="K22" s="45"/>
      <c r="L22" s="45"/>
    </row>
    <row r="23" ht="14.25">
      <c r="J23" s="45"/>
    </row>
    <row r="30" ht="14.25">
      <c r="F30" s="60"/>
    </row>
  </sheetData>
  <sheetProtection/>
  <mergeCells count="8">
    <mergeCell ref="F6:I6"/>
    <mergeCell ref="B19:J19"/>
    <mergeCell ref="B3:J4"/>
    <mergeCell ref="B5:B6"/>
    <mergeCell ref="C5:C6"/>
    <mergeCell ref="D5:D6"/>
    <mergeCell ref="E5:E6"/>
    <mergeCell ref="J5:J6"/>
  </mergeCells>
  <printOptions/>
  <pageMargins left="0.7" right="0.7" top="0.75" bottom="0.75" header="0.3" footer="0.3"/>
  <pageSetup fitToHeight="1" fitToWidth="1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="85" zoomScaleNormal="85" zoomScalePageLayoutView="0" workbookViewId="0" topLeftCell="A1">
      <selection activeCell="K78" sqref="K78"/>
    </sheetView>
  </sheetViews>
  <sheetFormatPr defaultColWidth="8.8515625" defaultRowHeight="15"/>
  <cols>
    <col min="1" max="1" width="13.140625" style="0" bestFit="1" customWidth="1"/>
    <col min="2" max="2" width="12.140625" style="0" bestFit="1" customWidth="1"/>
    <col min="3" max="3" width="11.28125" style="0" customWidth="1"/>
    <col min="4" max="4" width="12.421875" style="0" customWidth="1"/>
    <col min="5" max="5" width="17.421875" style="0" customWidth="1"/>
    <col min="6" max="6" width="11.00390625" style="0" customWidth="1"/>
    <col min="7" max="7" width="12.28125" style="0" customWidth="1"/>
    <col min="8" max="8" width="13.421875" style="0" customWidth="1"/>
    <col min="9" max="9" width="14.00390625" style="0" customWidth="1"/>
    <col min="10" max="10" width="22.140625" style="0" bestFit="1" customWidth="1"/>
    <col min="11" max="11" width="14.00390625" style="0" customWidth="1"/>
    <col min="12" max="12" width="15.421875" style="0" bestFit="1" customWidth="1"/>
    <col min="13" max="13" width="15.421875" style="0" customWidth="1"/>
    <col min="14" max="14" width="13.7109375" style="0" bestFit="1" customWidth="1"/>
    <col min="15" max="15" width="16.28125" style="0" bestFit="1" customWidth="1"/>
    <col min="16" max="16" width="16.28125" style="0" customWidth="1"/>
    <col min="17" max="17" width="13.421875" style="0" bestFit="1" customWidth="1"/>
    <col min="18" max="18" width="26.421875" style="0" bestFit="1" customWidth="1"/>
    <col min="19" max="19" width="12.00390625" style="0" bestFit="1" customWidth="1"/>
    <col min="20" max="20" width="12.8515625" style="0" customWidth="1"/>
    <col min="21" max="21" width="7.28125" style="0" customWidth="1"/>
    <col min="22" max="22" width="18.421875" style="0" customWidth="1"/>
    <col min="23" max="23" width="14.140625" style="0" customWidth="1"/>
    <col min="24" max="24" width="15.00390625" style="0" customWidth="1"/>
  </cols>
  <sheetData>
    <row r="1" spans="2:17" ht="15"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42"/>
      <c r="M1" s="144" t="s">
        <v>146</v>
      </c>
      <c r="N1" s="144"/>
      <c r="O1" s="144"/>
      <c r="P1" s="3"/>
      <c r="Q1" s="3"/>
    </row>
    <row r="2" spans="2:14" ht="45">
      <c r="B2" s="118" t="s">
        <v>0</v>
      </c>
      <c r="C2" s="20" t="s">
        <v>76</v>
      </c>
      <c r="D2" s="1" t="s">
        <v>1</v>
      </c>
      <c r="E2" s="1" t="s">
        <v>1</v>
      </c>
      <c r="F2" s="1" t="s">
        <v>1</v>
      </c>
      <c r="G2" s="2" t="s">
        <v>2</v>
      </c>
      <c r="H2" s="21" t="s">
        <v>86</v>
      </c>
      <c r="I2" s="4" t="s">
        <v>104</v>
      </c>
      <c r="J2" s="16" t="s">
        <v>82</v>
      </c>
      <c r="K2" s="31"/>
      <c r="M2" s="72">
        <v>41324</v>
      </c>
      <c r="N2" s="72">
        <v>41666</v>
      </c>
    </row>
    <row r="3" spans="2:11" ht="15">
      <c r="B3" s="119"/>
      <c r="C3" s="22" t="s">
        <v>84</v>
      </c>
      <c r="D3" s="23" t="s">
        <v>84</v>
      </c>
      <c r="E3" s="23" t="s">
        <v>87</v>
      </c>
      <c r="F3" s="23" t="s">
        <v>85</v>
      </c>
      <c r="G3" s="23" t="s">
        <v>3</v>
      </c>
      <c r="H3" s="37"/>
      <c r="I3" s="37"/>
      <c r="J3" s="24"/>
      <c r="K3" s="18"/>
    </row>
    <row r="4" spans="2:15" ht="15">
      <c r="B4" s="28" t="s">
        <v>9</v>
      </c>
      <c r="C4" s="29">
        <v>92.7</v>
      </c>
      <c r="D4" s="26">
        <v>1024.4</v>
      </c>
      <c r="E4" s="32">
        <f>D4*1000000000</f>
        <v>1024400000000.0001</v>
      </c>
      <c r="F4" s="43">
        <f>D4/1000</f>
        <v>1.0244000000000002</v>
      </c>
      <c r="G4" s="26">
        <v>41.9</v>
      </c>
      <c r="H4" s="38">
        <v>139928165</v>
      </c>
      <c r="I4" s="38">
        <f aca="true" t="shared" si="0" ref="I4:I35">E4/H4</f>
        <v>7320.899262846762</v>
      </c>
      <c r="J4" s="27" t="s">
        <v>103</v>
      </c>
      <c r="K4" s="17" t="s">
        <v>9</v>
      </c>
      <c r="M4" s="26">
        <v>1024.4</v>
      </c>
      <c r="N4" s="82">
        <v>1024.4</v>
      </c>
      <c r="O4" t="b">
        <f aca="true" t="shared" si="1" ref="O4:O35">N4=M4</f>
        <v>1</v>
      </c>
    </row>
    <row r="5" spans="2:15" ht="15">
      <c r="B5" s="18" t="s">
        <v>10</v>
      </c>
      <c r="C5" s="25">
        <v>55.2</v>
      </c>
      <c r="D5" s="26">
        <v>609.6</v>
      </c>
      <c r="E5" s="32">
        <f aca="true" t="shared" si="2" ref="E5:E68">D5*1000000000</f>
        <v>609600000000</v>
      </c>
      <c r="F5" s="43">
        <f aca="true" t="shared" si="3" ref="F5:F68">D5/1000</f>
        <v>0.6096</v>
      </c>
      <c r="G5" s="26">
        <v>24.8</v>
      </c>
      <c r="H5" s="38">
        <v>141388566</v>
      </c>
      <c r="I5" s="38">
        <f t="shared" si="0"/>
        <v>4311.52261633377</v>
      </c>
      <c r="J5" s="137" t="s">
        <v>102</v>
      </c>
      <c r="K5" s="18" t="s">
        <v>10</v>
      </c>
      <c r="M5" s="26">
        <v>609.6</v>
      </c>
      <c r="N5" s="82">
        <v>609.6</v>
      </c>
      <c r="O5" t="b">
        <f t="shared" si="1"/>
        <v>1</v>
      </c>
    </row>
    <row r="6" spans="2:15" ht="15">
      <c r="B6" s="18" t="s">
        <v>11</v>
      </c>
      <c r="C6" s="25">
        <v>34.5</v>
      </c>
      <c r="D6" s="26">
        <v>345</v>
      </c>
      <c r="E6" s="32">
        <f t="shared" si="2"/>
        <v>345000000000</v>
      </c>
      <c r="F6" s="43">
        <f t="shared" si="3"/>
        <v>0.345</v>
      </c>
      <c r="G6" s="26">
        <v>14.8</v>
      </c>
      <c r="H6" s="38">
        <v>144126071</v>
      </c>
      <c r="I6" s="38">
        <f t="shared" si="0"/>
        <v>2393.7376326591184</v>
      </c>
      <c r="J6" s="138"/>
      <c r="K6" s="18" t="s">
        <v>11</v>
      </c>
      <c r="M6" s="26">
        <v>345</v>
      </c>
      <c r="N6" s="82">
        <v>345</v>
      </c>
      <c r="O6" t="b">
        <f t="shared" si="1"/>
        <v>1</v>
      </c>
    </row>
    <row r="7" spans="2:15" ht="15">
      <c r="B7" s="18" t="s">
        <v>12</v>
      </c>
      <c r="C7" s="25">
        <v>29.8</v>
      </c>
      <c r="D7" s="26">
        <v>281.3</v>
      </c>
      <c r="E7" s="32">
        <f t="shared" si="2"/>
        <v>281300000000</v>
      </c>
      <c r="F7" s="43">
        <f t="shared" si="3"/>
        <v>0.2813</v>
      </c>
      <c r="G7" s="26">
        <v>11.6</v>
      </c>
      <c r="H7" s="38">
        <v>146631302</v>
      </c>
      <c r="I7" s="38">
        <f t="shared" si="0"/>
        <v>1918.4171194224273</v>
      </c>
      <c r="J7" s="138"/>
      <c r="K7" s="18" t="s">
        <v>12</v>
      </c>
      <c r="M7" s="26">
        <v>281.3</v>
      </c>
      <c r="N7" s="82">
        <v>281.3</v>
      </c>
      <c r="O7" t="b">
        <f t="shared" si="1"/>
        <v>1</v>
      </c>
    </row>
    <row r="8" spans="2:15" ht="15">
      <c r="B8" s="18" t="s">
        <v>13</v>
      </c>
      <c r="C8" s="25">
        <v>38.8</v>
      </c>
      <c r="D8" s="26">
        <v>379.2</v>
      </c>
      <c r="E8" s="32">
        <f t="shared" si="2"/>
        <v>379200000000</v>
      </c>
      <c r="F8" s="43">
        <f t="shared" si="3"/>
        <v>0.3792</v>
      </c>
      <c r="G8" s="26">
        <v>14.3</v>
      </c>
      <c r="H8" s="38">
        <v>149188130</v>
      </c>
      <c r="I8" s="38">
        <f t="shared" si="0"/>
        <v>2541.7571759898055</v>
      </c>
      <c r="J8" s="138"/>
      <c r="K8" s="17" t="s">
        <v>13</v>
      </c>
      <c r="M8" s="26">
        <v>379.2</v>
      </c>
      <c r="N8" s="82">
        <v>379.2</v>
      </c>
      <c r="O8" t="b">
        <f t="shared" si="1"/>
        <v>1</v>
      </c>
    </row>
    <row r="9" spans="2:15" ht="15.75" thickBot="1">
      <c r="B9" s="19" t="s">
        <v>14</v>
      </c>
      <c r="C9" s="25">
        <v>42.6</v>
      </c>
      <c r="D9" s="26">
        <v>399.6</v>
      </c>
      <c r="E9" s="32">
        <f t="shared" si="2"/>
        <v>399600000000</v>
      </c>
      <c r="F9" s="43">
        <f t="shared" si="3"/>
        <v>0.3996</v>
      </c>
      <c r="G9" s="26">
        <v>15.6</v>
      </c>
      <c r="H9" s="38">
        <v>152271417</v>
      </c>
      <c r="I9" s="38">
        <f t="shared" si="0"/>
        <v>2624.2613871518647</v>
      </c>
      <c r="J9" s="138"/>
      <c r="K9" s="18" t="s">
        <v>14</v>
      </c>
      <c r="M9" s="26">
        <v>399.6</v>
      </c>
      <c r="N9" s="82">
        <v>399.6</v>
      </c>
      <c r="O9" t="b">
        <f t="shared" si="1"/>
        <v>1</v>
      </c>
    </row>
    <row r="10" spans="2:15" ht="15">
      <c r="B10" s="17" t="s">
        <v>15</v>
      </c>
      <c r="C10" s="25">
        <v>45.5</v>
      </c>
      <c r="D10" s="26">
        <v>434.7</v>
      </c>
      <c r="E10" s="32">
        <f t="shared" si="2"/>
        <v>434700000000</v>
      </c>
      <c r="F10" s="43">
        <f t="shared" si="3"/>
        <v>0.4347</v>
      </c>
      <c r="G10" s="26">
        <v>14.2</v>
      </c>
      <c r="H10" s="38">
        <v>154877889</v>
      </c>
      <c r="I10" s="38">
        <f t="shared" si="0"/>
        <v>2806.7273050189883</v>
      </c>
      <c r="J10" s="138"/>
      <c r="K10" s="18" t="s">
        <v>15</v>
      </c>
      <c r="M10" s="26">
        <v>434.7</v>
      </c>
      <c r="N10" s="82">
        <v>434.7</v>
      </c>
      <c r="O10" t="b">
        <f t="shared" si="1"/>
        <v>1</v>
      </c>
    </row>
    <row r="11" spans="2:15" ht="15">
      <c r="B11" s="18" t="s">
        <v>16</v>
      </c>
      <c r="C11" s="25">
        <v>67.7</v>
      </c>
      <c r="D11" s="26">
        <v>649.6</v>
      </c>
      <c r="E11" s="32">
        <f t="shared" si="2"/>
        <v>649600000000</v>
      </c>
      <c r="F11" s="43">
        <f t="shared" si="3"/>
        <v>0.6496000000000001</v>
      </c>
      <c r="G11" s="26">
        <v>19.4</v>
      </c>
      <c r="H11" s="38">
        <v>157552740</v>
      </c>
      <c r="I11" s="38">
        <f t="shared" si="0"/>
        <v>4123.063807078189</v>
      </c>
      <c r="J11" s="138"/>
      <c r="K11" s="18" t="s">
        <v>16</v>
      </c>
      <c r="M11" s="26">
        <v>649.6</v>
      </c>
      <c r="N11" s="82">
        <v>649.6</v>
      </c>
      <c r="O11" t="b">
        <f t="shared" si="1"/>
        <v>1</v>
      </c>
    </row>
    <row r="12" spans="2:15" ht="15">
      <c r="B12" s="18" t="s">
        <v>17</v>
      </c>
      <c r="C12" s="25">
        <v>76.1</v>
      </c>
      <c r="D12" s="26">
        <v>677.1</v>
      </c>
      <c r="E12" s="32">
        <f t="shared" si="2"/>
        <v>677100000000</v>
      </c>
      <c r="F12" s="43">
        <f t="shared" si="3"/>
        <v>0.6771</v>
      </c>
      <c r="G12" s="26">
        <v>20.4</v>
      </c>
      <c r="H12" s="38">
        <v>160184192</v>
      </c>
      <c r="I12" s="38">
        <f t="shared" si="0"/>
        <v>4227.008867391858</v>
      </c>
      <c r="J12" s="139"/>
      <c r="K12" s="17" t="s">
        <v>17</v>
      </c>
      <c r="M12" s="26">
        <v>677.1</v>
      </c>
      <c r="N12" s="82">
        <v>677.1</v>
      </c>
      <c r="O12" t="b">
        <f t="shared" si="1"/>
        <v>1</v>
      </c>
    </row>
    <row r="13" spans="2:15" ht="15">
      <c r="B13" s="18" t="s">
        <v>18</v>
      </c>
      <c r="C13" s="25">
        <v>70.9</v>
      </c>
      <c r="D13" s="26">
        <v>609.2</v>
      </c>
      <c r="E13" s="32">
        <f t="shared" si="2"/>
        <v>609200000000</v>
      </c>
      <c r="F13" s="43">
        <f t="shared" si="3"/>
        <v>0.6092000000000001</v>
      </c>
      <c r="G13" s="26">
        <v>18.8</v>
      </c>
      <c r="H13" s="38">
        <v>163025854</v>
      </c>
      <c r="I13" s="38">
        <f t="shared" si="0"/>
        <v>3736.8306011143486</v>
      </c>
      <c r="J13" s="120" t="s">
        <v>101</v>
      </c>
      <c r="K13" s="18" t="s">
        <v>18</v>
      </c>
      <c r="M13" s="26">
        <v>609.2</v>
      </c>
      <c r="N13" s="82">
        <v>609.2</v>
      </c>
      <c r="O13" t="b">
        <f t="shared" si="1"/>
        <v>1</v>
      </c>
    </row>
    <row r="14" spans="2:15" ht="15">
      <c r="B14" s="18" t="s">
        <v>19</v>
      </c>
      <c r="C14" s="25">
        <v>68.4</v>
      </c>
      <c r="D14" s="26">
        <v>568.9</v>
      </c>
      <c r="E14" s="32">
        <f t="shared" si="2"/>
        <v>568900000000</v>
      </c>
      <c r="F14" s="43">
        <f t="shared" si="3"/>
        <v>0.5689</v>
      </c>
      <c r="G14" s="26">
        <v>17.3</v>
      </c>
      <c r="H14" s="38">
        <v>165931202</v>
      </c>
      <c r="I14" s="38">
        <f t="shared" si="0"/>
        <v>3428.52937327604</v>
      </c>
      <c r="J14" s="121"/>
      <c r="K14" s="18" t="s">
        <v>19</v>
      </c>
      <c r="M14" s="26">
        <v>568.9</v>
      </c>
      <c r="N14" s="82">
        <v>568.9</v>
      </c>
      <c r="O14" t="b">
        <f t="shared" si="1"/>
        <v>1</v>
      </c>
    </row>
    <row r="15" spans="2:15" ht="15.75" thickBot="1">
      <c r="B15" s="19" t="s">
        <v>20</v>
      </c>
      <c r="C15" s="25">
        <v>70.6</v>
      </c>
      <c r="D15" s="26">
        <v>559.3</v>
      </c>
      <c r="E15" s="32">
        <f t="shared" si="2"/>
        <v>559300000000</v>
      </c>
      <c r="F15" s="43">
        <f t="shared" si="3"/>
        <v>0.5592999999999999</v>
      </c>
      <c r="G15" s="26">
        <v>16.5</v>
      </c>
      <c r="H15" s="38">
        <v>168903031</v>
      </c>
      <c r="I15" s="38">
        <f t="shared" si="0"/>
        <v>3311.367455566857</v>
      </c>
      <c r="J15" s="121"/>
      <c r="K15" s="18" t="s">
        <v>20</v>
      </c>
      <c r="M15" s="26">
        <v>559.3</v>
      </c>
      <c r="N15" s="82">
        <v>559.3</v>
      </c>
      <c r="O15" t="b">
        <f t="shared" si="1"/>
        <v>1</v>
      </c>
    </row>
    <row r="16" spans="2:15" ht="15">
      <c r="B16" s="17" t="s">
        <v>21</v>
      </c>
      <c r="C16" s="25">
        <v>76.6</v>
      </c>
      <c r="D16" s="26">
        <v>577.1</v>
      </c>
      <c r="E16" s="32">
        <f t="shared" si="2"/>
        <v>577100000000</v>
      </c>
      <c r="F16" s="43">
        <f t="shared" si="3"/>
        <v>0.5771000000000001</v>
      </c>
      <c r="G16" s="26">
        <v>17</v>
      </c>
      <c r="H16" s="38">
        <v>171984130</v>
      </c>
      <c r="I16" s="38">
        <f t="shared" si="0"/>
        <v>3355.542165431194</v>
      </c>
      <c r="J16" s="121"/>
      <c r="K16" s="17" t="s">
        <v>21</v>
      </c>
      <c r="M16" s="26">
        <v>577.1</v>
      </c>
      <c r="N16" s="82">
        <v>577.1</v>
      </c>
      <c r="O16" t="b">
        <f t="shared" si="1"/>
        <v>1</v>
      </c>
    </row>
    <row r="17" spans="2:15" ht="15">
      <c r="B17" s="18" t="s">
        <v>22</v>
      </c>
      <c r="C17" s="25">
        <v>82.4</v>
      </c>
      <c r="D17" s="26">
        <v>586.5</v>
      </c>
      <c r="E17" s="32">
        <f t="shared" si="2"/>
        <v>586500000000</v>
      </c>
      <c r="F17" s="43">
        <f t="shared" si="3"/>
        <v>0.5865</v>
      </c>
      <c r="G17" s="26">
        <v>17.9</v>
      </c>
      <c r="H17" s="38">
        <v>174881904</v>
      </c>
      <c r="I17" s="38">
        <f t="shared" si="0"/>
        <v>3353.691757610324</v>
      </c>
      <c r="J17" s="121"/>
      <c r="K17" s="18" t="s">
        <v>22</v>
      </c>
      <c r="M17" s="26">
        <v>586.5</v>
      </c>
      <c r="N17" s="82">
        <v>586.5</v>
      </c>
      <c r="O17" t="b">
        <f t="shared" si="1"/>
        <v>1</v>
      </c>
    </row>
    <row r="18" spans="2:15" ht="15">
      <c r="B18" s="18" t="s">
        <v>23</v>
      </c>
      <c r="C18" s="25">
        <v>92.1</v>
      </c>
      <c r="D18" s="26">
        <v>630.4</v>
      </c>
      <c r="E18" s="32">
        <f t="shared" si="2"/>
        <v>630400000000</v>
      </c>
      <c r="F18" s="43">
        <f t="shared" si="3"/>
        <v>0.6304</v>
      </c>
      <c r="G18" s="26">
        <v>18.8</v>
      </c>
      <c r="H18" s="38">
        <v>177829628</v>
      </c>
      <c r="I18" s="38">
        <f t="shared" si="0"/>
        <v>3544.9660840543397</v>
      </c>
      <c r="J18" s="121"/>
      <c r="K18" s="18" t="s">
        <v>23</v>
      </c>
      <c r="M18" s="26">
        <v>630.4</v>
      </c>
      <c r="N18" s="82">
        <v>630.4</v>
      </c>
      <c r="O18" t="b">
        <f t="shared" si="1"/>
        <v>1</v>
      </c>
    </row>
    <row r="19" spans="2:15" ht="15">
      <c r="B19" s="18" t="s">
        <v>24</v>
      </c>
      <c r="C19" s="25">
        <v>92.2</v>
      </c>
      <c r="D19" s="26">
        <v>628.4</v>
      </c>
      <c r="E19" s="32">
        <f t="shared" si="2"/>
        <v>628400000000</v>
      </c>
      <c r="F19" s="43">
        <f t="shared" si="3"/>
        <v>0.6284</v>
      </c>
      <c r="G19" s="26">
        <v>17.8</v>
      </c>
      <c r="H19" s="38">
        <v>180671158</v>
      </c>
      <c r="I19" s="38">
        <f t="shared" si="0"/>
        <v>3478.142316439905</v>
      </c>
      <c r="J19" s="121"/>
      <c r="K19" s="18" t="s">
        <v>24</v>
      </c>
      <c r="M19" s="26">
        <v>628.4</v>
      </c>
      <c r="N19" s="82">
        <v>628.4</v>
      </c>
      <c r="O19" t="b">
        <f t="shared" si="1"/>
        <v>1</v>
      </c>
    </row>
    <row r="20" spans="2:15" ht="15.75" thickBot="1">
      <c r="B20" s="19" t="s">
        <v>25</v>
      </c>
      <c r="C20" s="25">
        <v>97.7</v>
      </c>
      <c r="D20" s="26">
        <v>648.5</v>
      </c>
      <c r="E20" s="32">
        <f t="shared" si="2"/>
        <v>648500000000</v>
      </c>
      <c r="F20" s="43">
        <f t="shared" si="3"/>
        <v>0.6485</v>
      </c>
      <c r="G20" s="26">
        <v>18.4</v>
      </c>
      <c r="H20" s="38">
        <v>183691481</v>
      </c>
      <c r="I20" s="38">
        <f t="shared" si="0"/>
        <v>3530.3760221738316</v>
      </c>
      <c r="J20" s="135"/>
      <c r="K20" s="17" t="s">
        <v>25</v>
      </c>
      <c r="M20" s="26">
        <v>648.5</v>
      </c>
      <c r="N20" s="82">
        <v>648.5</v>
      </c>
      <c r="O20" t="b">
        <f t="shared" si="1"/>
        <v>1</v>
      </c>
    </row>
    <row r="21" spans="2:15" ht="15">
      <c r="B21" s="17" t="s">
        <v>26</v>
      </c>
      <c r="C21" s="25">
        <v>106.8</v>
      </c>
      <c r="D21" s="26">
        <v>707</v>
      </c>
      <c r="E21" s="32">
        <f t="shared" si="2"/>
        <v>707000000000</v>
      </c>
      <c r="F21" s="43">
        <f t="shared" si="3"/>
        <v>0.707</v>
      </c>
      <c r="G21" s="26">
        <v>18.8</v>
      </c>
      <c r="H21" s="38">
        <v>186537737</v>
      </c>
      <c r="I21" s="38">
        <f t="shared" si="0"/>
        <v>3790.1178140699753</v>
      </c>
      <c r="J21" s="133" t="s">
        <v>100</v>
      </c>
      <c r="K21" s="18" t="s">
        <v>26</v>
      </c>
      <c r="M21" s="26">
        <v>707</v>
      </c>
      <c r="N21" s="82">
        <v>707</v>
      </c>
      <c r="O21" t="b">
        <f t="shared" si="1"/>
        <v>1</v>
      </c>
    </row>
    <row r="22" spans="2:15" ht="15">
      <c r="B22" s="18" t="s">
        <v>27</v>
      </c>
      <c r="C22" s="25">
        <v>111.3</v>
      </c>
      <c r="D22" s="26">
        <v>705</v>
      </c>
      <c r="E22" s="32">
        <f t="shared" si="2"/>
        <v>705000000000</v>
      </c>
      <c r="F22" s="43">
        <f t="shared" si="3"/>
        <v>0.705</v>
      </c>
      <c r="G22" s="26">
        <v>18.6</v>
      </c>
      <c r="H22" s="38">
        <v>189241798</v>
      </c>
      <c r="I22" s="38">
        <f t="shared" si="0"/>
        <v>3725.3926323401347</v>
      </c>
      <c r="J22" s="134"/>
      <c r="K22" s="18" t="s">
        <v>27</v>
      </c>
      <c r="M22" s="26">
        <v>705</v>
      </c>
      <c r="N22" s="82">
        <v>705</v>
      </c>
      <c r="O22" t="b">
        <f t="shared" si="1"/>
        <v>1</v>
      </c>
    </row>
    <row r="23" spans="2:15" ht="15">
      <c r="B23" s="18" t="s">
        <v>28</v>
      </c>
      <c r="C23" s="25">
        <v>118.5</v>
      </c>
      <c r="D23" s="26">
        <v>740.8</v>
      </c>
      <c r="E23" s="32">
        <f t="shared" si="2"/>
        <v>740800000000</v>
      </c>
      <c r="F23" s="43">
        <f t="shared" si="3"/>
        <v>0.7407999999999999</v>
      </c>
      <c r="G23" s="26">
        <v>18.5</v>
      </c>
      <c r="H23" s="38">
        <v>191888791</v>
      </c>
      <c r="I23" s="38">
        <f t="shared" si="0"/>
        <v>3860.569427424242</v>
      </c>
      <c r="J23" s="131" t="s">
        <v>99</v>
      </c>
      <c r="K23" s="18" t="s">
        <v>28</v>
      </c>
      <c r="M23" s="26">
        <v>740.8</v>
      </c>
      <c r="N23" s="82">
        <v>740.8</v>
      </c>
      <c r="O23" t="b">
        <f t="shared" si="1"/>
        <v>1</v>
      </c>
    </row>
    <row r="24" spans="2:15" ht="15">
      <c r="B24" s="18" t="s">
        <v>29</v>
      </c>
      <c r="C24" s="25">
        <v>118.2</v>
      </c>
      <c r="D24" s="26">
        <v>729.4</v>
      </c>
      <c r="E24" s="32">
        <f t="shared" si="2"/>
        <v>729400000000</v>
      </c>
      <c r="F24" s="43">
        <f t="shared" si="3"/>
        <v>0.7293999999999999</v>
      </c>
      <c r="G24" s="26">
        <v>17.2</v>
      </c>
      <c r="H24" s="38">
        <v>194302963</v>
      </c>
      <c r="I24" s="38">
        <f t="shared" si="0"/>
        <v>3753.9314312978336</v>
      </c>
      <c r="J24" s="124"/>
      <c r="K24" s="17" t="s">
        <v>29</v>
      </c>
      <c r="M24" s="26">
        <v>729.4</v>
      </c>
      <c r="N24" s="82">
        <v>729.4</v>
      </c>
      <c r="O24" t="b">
        <f t="shared" si="1"/>
        <v>1</v>
      </c>
    </row>
    <row r="25" spans="2:15" ht="15.75" thickBot="1">
      <c r="B25" s="19" t="s">
        <v>30</v>
      </c>
      <c r="C25" s="25">
        <v>134.5</v>
      </c>
      <c r="D25" s="26">
        <v>810.9</v>
      </c>
      <c r="E25" s="32">
        <f t="shared" si="2"/>
        <v>810900000000</v>
      </c>
      <c r="F25" s="43">
        <f t="shared" si="3"/>
        <v>0.8109</v>
      </c>
      <c r="G25" s="26">
        <v>17.8</v>
      </c>
      <c r="H25" s="38">
        <v>196560338</v>
      </c>
      <c r="I25" s="38">
        <f t="shared" si="0"/>
        <v>4125.4507814287535</v>
      </c>
      <c r="J25" s="124"/>
      <c r="K25" s="18" t="s">
        <v>30</v>
      </c>
      <c r="M25" s="26">
        <v>810.9</v>
      </c>
      <c r="N25" s="82">
        <v>810.9</v>
      </c>
      <c r="O25" t="b">
        <f t="shared" si="1"/>
        <v>1</v>
      </c>
    </row>
    <row r="26" spans="2:15" ht="15">
      <c r="B26" s="17" t="s">
        <v>31</v>
      </c>
      <c r="C26" s="25">
        <v>157.5</v>
      </c>
      <c r="D26" s="26">
        <v>926.3</v>
      </c>
      <c r="E26" s="32">
        <f t="shared" si="2"/>
        <v>926300000000</v>
      </c>
      <c r="F26" s="43">
        <f t="shared" si="3"/>
        <v>0.9262999999999999</v>
      </c>
      <c r="G26" s="26">
        <v>19.4</v>
      </c>
      <c r="H26" s="38">
        <v>198712056</v>
      </c>
      <c r="I26" s="38">
        <f t="shared" si="0"/>
        <v>4661.518876338334</v>
      </c>
      <c r="J26" s="124"/>
      <c r="K26" s="18" t="s">
        <v>31</v>
      </c>
      <c r="M26" s="26">
        <v>926.3</v>
      </c>
      <c r="N26" s="82">
        <v>926.3</v>
      </c>
      <c r="O26" t="b">
        <f t="shared" si="1"/>
        <v>1</v>
      </c>
    </row>
    <row r="27" spans="2:15" ht="15">
      <c r="B27" s="18" t="s">
        <v>32</v>
      </c>
      <c r="C27" s="25">
        <v>178.1</v>
      </c>
      <c r="D27" s="26">
        <v>1009.3</v>
      </c>
      <c r="E27" s="32">
        <f t="shared" si="2"/>
        <v>1009300000000</v>
      </c>
      <c r="F27" s="43">
        <f t="shared" si="3"/>
        <v>1.0092999999999999</v>
      </c>
      <c r="G27" s="26">
        <v>20.5</v>
      </c>
      <c r="H27" s="38">
        <v>200706052</v>
      </c>
      <c r="I27" s="38">
        <f t="shared" si="0"/>
        <v>5028.747214857278</v>
      </c>
      <c r="J27" s="124"/>
      <c r="K27" s="18" t="s">
        <v>32</v>
      </c>
      <c r="M27" s="26">
        <v>1009.3</v>
      </c>
      <c r="N27" s="82">
        <v>1009.3</v>
      </c>
      <c r="O27" t="b">
        <f t="shared" si="1"/>
        <v>1</v>
      </c>
    </row>
    <row r="28" spans="2:15" ht="15">
      <c r="B28" s="18" t="s">
        <v>33</v>
      </c>
      <c r="C28" s="25">
        <v>183.6</v>
      </c>
      <c r="D28" s="26">
        <v>976.3</v>
      </c>
      <c r="E28" s="32">
        <f t="shared" si="2"/>
        <v>976300000000</v>
      </c>
      <c r="F28" s="43">
        <f t="shared" si="3"/>
        <v>0.9763</v>
      </c>
      <c r="G28" s="26">
        <v>19.4</v>
      </c>
      <c r="H28" s="38">
        <v>202676946</v>
      </c>
      <c r="I28" s="38">
        <f t="shared" si="0"/>
        <v>4817.025415411578</v>
      </c>
      <c r="J28" s="132"/>
      <c r="K28" s="17" t="s">
        <v>33</v>
      </c>
      <c r="M28" s="26">
        <v>976.3</v>
      </c>
      <c r="N28" s="82">
        <v>976.3</v>
      </c>
      <c r="O28" t="b">
        <f t="shared" si="1"/>
        <v>1</v>
      </c>
    </row>
    <row r="29" spans="2:15" ht="15">
      <c r="B29" s="18" t="s">
        <v>34</v>
      </c>
      <c r="C29" s="25">
        <v>195.6</v>
      </c>
      <c r="D29" s="26">
        <v>982.2</v>
      </c>
      <c r="E29" s="32">
        <f t="shared" si="2"/>
        <v>982200000000</v>
      </c>
      <c r="F29" s="43">
        <f t="shared" si="3"/>
        <v>0.9822000000000001</v>
      </c>
      <c r="G29" s="26">
        <v>19.3</v>
      </c>
      <c r="H29" s="38">
        <v>205052174</v>
      </c>
      <c r="I29" s="38">
        <f t="shared" si="0"/>
        <v>4790.000422038929</v>
      </c>
      <c r="J29" s="128" t="s">
        <v>98</v>
      </c>
      <c r="K29" s="18" t="s">
        <v>34</v>
      </c>
      <c r="M29" s="26">
        <v>982.2</v>
      </c>
      <c r="N29" s="82">
        <v>982.2</v>
      </c>
      <c r="O29" t="b">
        <f t="shared" si="1"/>
        <v>1</v>
      </c>
    </row>
    <row r="30" spans="2:15" ht="15.75" thickBot="1">
      <c r="B30" s="19" t="s">
        <v>35</v>
      </c>
      <c r="C30" s="25">
        <v>210.2</v>
      </c>
      <c r="D30" s="26">
        <v>985.3</v>
      </c>
      <c r="E30" s="32">
        <f t="shared" si="2"/>
        <v>985300000000</v>
      </c>
      <c r="F30" s="43">
        <f t="shared" si="3"/>
        <v>0.9853</v>
      </c>
      <c r="G30" s="26">
        <v>19.5</v>
      </c>
      <c r="H30" s="38">
        <v>207660677</v>
      </c>
      <c r="I30" s="38">
        <f t="shared" si="0"/>
        <v>4744.759644600407</v>
      </c>
      <c r="J30" s="129"/>
      <c r="K30" s="18" t="s">
        <v>35</v>
      </c>
      <c r="M30" s="26">
        <v>985.3</v>
      </c>
      <c r="N30" s="82">
        <v>985.3</v>
      </c>
      <c r="O30" t="b">
        <f t="shared" si="1"/>
        <v>1</v>
      </c>
    </row>
    <row r="31" spans="2:15" ht="15">
      <c r="B31" s="17" t="s">
        <v>36</v>
      </c>
      <c r="C31" s="25">
        <v>230.7</v>
      </c>
      <c r="D31" s="26">
        <v>1010.4</v>
      </c>
      <c r="E31" s="32">
        <f t="shared" si="2"/>
        <v>1010400000000</v>
      </c>
      <c r="F31" s="43">
        <f t="shared" si="3"/>
        <v>1.0104</v>
      </c>
      <c r="G31" s="26">
        <v>19.6</v>
      </c>
      <c r="H31" s="38">
        <v>209896021</v>
      </c>
      <c r="I31" s="38">
        <f t="shared" si="0"/>
        <v>4813.812073169314</v>
      </c>
      <c r="J31" s="129"/>
      <c r="K31" s="18" t="s">
        <v>36</v>
      </c>
      <c r="M31" s="26">
        <v>1010.4</v>
      </c>
      <c r="N31" s="82">
        <v>1010.4</v>
      </c>
      <c r="O31" t="b">
        <f t="shared" si="1"/>
        <v>1</v>
      </c>
    </row>
    <row r="32" spans="2:15" ht="15">
      <c r="B32" s="18" t="s">
        <v>37</v>
      </c>
      <c r="C32" s="25">
        <v>245.7</v>
      </c>
      <c r="D32" s="26">
        <v>1018.3</v>
      </c>
      <c r="E32" s="32">
        <f t="shared" si="2"/>
        <v>1018300000000</v>
      </c>
      <c r="F32" s="43">
        <f t="shared" si="3"/>
        <v>1.0183</v>
      </c>
      <c r="G32" s="26">
        <v>18.7</v>
      </c>
      <c r="H32" s="38">
        <v>211908788</v>
      </c>
      <c r="I32" s="38">
        <f t="shared" si="0"/>
        <v>4805.369374298908</v>
      </c>
      <c r="J32" s="129"/>
      <c r="K32" s="17" t="s">
        <v>37</v>
      </c>
      <c r="M32" s="26">
        <v>1018.3</v>
      </c>
      <c r="N32" s="82">
        <v>1018.3</v>
      </c>
      <c r="O32" t="b">
        <f t="shared" si="1"/>
        <v>1</v>
      </c>
    </row>
    <row r="33" spans="2:15" ht="15">
      <c r="B33" s="18" t="s">
        <v>38</v>
      </c>
      <c r="C33" s="25">
        <v>269.4</v>
      </c>
      <c r="D33" s="26">
        <v>1027.3</v>
      </c>
      <c r="E33" s="32">
        <f t="shared" si="2"/>
        <v>1027300000000</v>
      </c>
      <c r="F33" s="43">
        <f t="shared" si="3"/>
        <v>1.0272999999999999</v>
      </c>
      <c r="G33" s="26">
        <v>18.7</v>
      </c>
      <c r="H33" s="38">
        <v>213853928</v>
      </c>
      <c r="I33" s="38">
        <f t="shared" si="0"/>
        <v>4803.7462281263315</v>
      </c>
      <c r="J33" s="130"/>
      <c r="K33" s="18" t="s">
        <v>38</v>
      </c>
      <c r="M33" s="26">
        <v>1027.3</v>
      </c>
      <c r="N33" s="82">
        <v>1027.3</v>
      </c>
      <c r="O33" t="b">
        <f t="shared" si="1"/>
        <v>1</v>
      </c>
    </row>
    <row r="34" spans="2:15" ht="15">
      <c r="B34" s="18" t="s">
        <v>39</v>
      </c>
      <c r="C34" s="25">
        <v>332.3</v>
      </c>
      <c r="D34" s="26">
        <v>1149.9</v>
      </c>
      <c r="E34" s="32">
        <f t="shared" si="2"/>
        <v>1149900000000</v>
      </c>
      <c r="F34" s="43">
        <f t="shared" si="3"/>
        <v>1.1499000000000001</v>
      </c>
      <c r="G34" s="26">
        <v>21.3</v>
      </c>
      <c r="H34" s="38">
        <v>215973199</v>
      </c>
      <c r="I34" s="38">
        <f t="shared" si="0"/>
        <v>5324.271739846758</v>
      </c>
      <c r="J34" s="120" t="s">
        <v>78</v>
      </c>
      <c r="K34" s="18" t="s">
        <v>39</v>
      </c>
      <c r="M34" s="26">
        <v>1149.9</v>
      </c>
      <c r="N34" s="82">
        <v>1149.9</v>
      </c>
      <c r="O34" t="b">
        <f t="shared" si="1"/>
        <v>1</v>
      </c>
    </row>
    <row r="35" spans="2:15" ht="15.75" thickBot="1">
      <c r="B35" s="19" t="s">
        <v>40</v>
      </c>
      <c r="C35" s="25">
        <v>371.8</v>
      </c>
      <c r="D35" s="26">
        <v>1192.4</v>
      </c>
      <c r="E35" s="32">
        <f t="shared" si="2"/>
        <v>1192400000000</v>
      </c>
      <c r="F35" s="43">
        <f t="shared" si="3"/>
        <v>1.1924000000000001</v>
      </c>
      <c r="G35" s="26">
        <v>21.4</v>
      </c>
      <c r="H35" s="38">
        <v>218035164</v>
      </c>
      <c r="I35" s="38">
        <f t="shared" si="0"/>
        <v>5468.842631273917</v>
      </c>
      <c r="J35" s="121"/>
      <c r="K35" s="18" t="s">
        <v>40</v>
      </c>
      <c r="M35" s="26">
        <v>1192.4</v>
      </c>
      <c r="N35" s="82">
        <v>1192.4</v>
      </c>
      <c r="O35" t="b">
        <f t="shared" si="1"/>
        <v>1</v>
      </c>
    </row>
    <row r="36" spans="2:15" ht="21" customHeight="1" thickBot="1">
      <c r="B36" s="17" t="s">
        <v>41</v>
      </c>
      <c r="C36" s="33">
        <v>409.2</v>
      </c>
      <c r="D36" s="33">
        <v>1213.6</v>
      </c>
      <c r="E36" s="32">
        <f t="shared" si="2"/>
        <v>1213600000000</v>
      </c>
      <c r="F36" s="43">
        <f t="shared" si="3"/>
        <v>1.2136</v>
      </c>
      <c r="G36" s="33">
        <v>20.7</v>
      </c>
      <c r="H36" s="39">
        <v>220239425</v>
      </c>
      <c r="I36" s="38">
        <f aca="true" t="shared" si="4" ref="I36:I67">E36/H36</f>
        <v>5510.366729299261</v>
      </c>
      <c r="J36" s="122"/>
      <c r="K36" s="17" t="s">
        <v>41</v>
      </c>
      <c r="M36" s="33">
        <v>1213.6</v>
      </c>
      <c r="N36" s="82">
        <v>1213.6</v>
      </c>
      <c r="O36" t="b">
        <f>N36=M36</f>
        <v>1</v>
      </c>
    </row>
    <row r="37" spans="2:15" ht="15">
      <c r="B37" s="18" t="s">
        <v>42</v>
      </c>
      <c r="C37" s="34">
        <v>458.7</v>
      </c>
      <c r="D37" s="34">
        <v>1278.2</v>
      </c>
      <c r="E37" s="32">
        <f t="shared" si="2"/>
        <v>1278200000000</v>
      </c>
      <c r="F37" s="43">
        <f t="shared" si="3"/>
        <v>1.2782</v>
      </c>
      <c r="G37" s="34">
        <v>20.7</v>
      </c>
      <c r="H37" s="39">
        <v>222584545</v>
      </c>
      <c r="I37" s="38">
        <f t="shared" si="4"/>
        <v>5742.53706608426</v>
      </c>
      <c r="J37" s="123" t="s">
        <v>89</v>
      </c>
      <c r="K37" s="18" t="s">
        <v>42</v>
      </c>
      <c r="M37" s="34">
        <v>1278.2</v>
      </c>
      <c r="N37" s="82">
        <v>1278.2</v>
      </c>
      <c r="O37" t="b">
        <f aca="true" t="shared" si="5" ref="O37:O72">N37=M37</f>
        <v>1</v>
      </c>
    </row>
    <row r="38" spans="2:15" ht="15">
      <c r="B38" s="18" t="s">
        <v>43</v>
      </c>
      <c r="C38" s="35">
        <v>504</v>
      </c>
      <c r="D38" s="35">
        <v>1291.1</v>
      </c>
      <c r="E38" s="32">
        <f t="shared" si="2"/>
        <v>1291100000000</v>
      </c>
      <c r="F38" s="43">
        <f t="shared" si="3"/>
        <v>1.2911</v>
      </c>
      <c r="G38" s="35">
        <v>20.1</v>
      </c>
      <c r="H38" s="39">
        <v>225055487</v>
      </c>
      <c r="I38" s="38">
        <f t="shared" si="4"/>
        <v>5736.807474505165</v>
      </c>
      <c r="J38" s="124"/>
      <c r="K38" s="18" t="s">
        <v>43</v>
      </c>
      <c r="M38" s="35">
        <v>1291.1</v>
      </c>
      <c r="N38" s="82">
        <v>1291.1</v>
      </c>
      <c r="O38" t="b">
        <f t="shared" si="5"/>
        <v>1</v>
      </c>
    </row>
    <row r="39" spans="2:15" ht="15">
      <c r="B39" s="18" t="s">
        <v>44</v>
      </c>
      <c r="C39" s="35">
        <v>590.9</v>
      </c>
      <c r="D39" s="35">
        <v>1368.2</v>
      </c>
      <c r="E39" s="32">
        <f t="shared" si="2"/>
        <v>1368200000000</v>
      </c>
      <c r="F39" s="43">
        <f t="shared" si="3"/>
        <v>1.3682</v>
      </c>
      <c r="G39" s="35">
        <v>21.7</v>
      </c>
      <c r="H39" s="39">
        <v>227726000</v>
      </c>
      <c r="I39" s="38">
        <f t="shared" si="4"/>
        <v>6008.097450444833</v>
      </c>
      <c r="J39" s="124"/>
      <c r="K39" s="18" t="s">
        <v>44</v>
      </c>
      <c r="M39" s="35">
        <v>1368.2</v>
      </c>
      <c r="N39" s="82">
        <v>1368.2</v>
      </c>
      <c r="O39" t="b">
        <f t="shared" si="5"/>
        <v>1</v>
      </c>
    </row>
    <row r="40" spans="2:15" ht="15.75" thickBot="1">
      <c r="B40" s="19" t="s">
        <v>45</v>
      </c>
      <c r="C40" s="33">
        <v>678.2</v>
      </c>
      <c r="D40" s="33">
        <v>1416</v>
      </c>
      <c r="E40" s="32">
        <f t="shared" si="2"/>
        <v>1416000000000</v>
      </c>
      <c r="F40" s="43">
        <f t="shared" si="3"/>
        <v>1.416</v>
      </c>
      <c r="G40" s="33">
        <v>22.2</v>
      </c>
      <c r="H40" s="39">
        <v>229966000</v>
      </c>
      <c r="I40" s="38">
        <f t="shared" si="4"/>
        <v>6157.431968203995</v>
      </c>
      <c r="J40" s="125"/>
      <c r="K40" s="19" t="s">
        <v>45</v>
      </c>
      <c r="M40" s="33">
        <v>1416</v>
      </c>
      <c r="N40" s="82">
        <v>1416</v>
      </c>
      <c r="O40" t="b">
        <f t="shared" si="5"/>
        <v>1</v>
      </c>
    </row>
    <row r="41" spans="2:15" ht="15">
      <c r="B41" s="17" t="s">
        <v>46</v>
      </c>
      <c r="C41" s="34">
        <v>745.7</v>
      </c>
      <c r="D41" s="34">
        <v>1451.7</v>
      </c>
      <c r="E41" s="32">
        <f t="shared" si="2"/>
        <v>1451700000000</v>
      </c>
      <c r="F41" s="43">
        <f t="shared" si="3"/>
        <v>1.4517</v>
      </c>
      <c r="G41" s="34">
        <v>23.1</v>
      </c>
      <c r="H41" s="39">
        <v>232188000</v>
      </c>
      <c r="I41" s="38">
        <f t="shared" si="4"/>
        <v>6252.261098764794</v>
      </c>
      <c r="J41" s="126" t="s">
        <v>79</v>
      </c>
      <c r="K41" s="17" t="s">
        <v>46</v>
      </c>
      <c r="M41" s="34">
        <v>1451.7</v>
      </c>
      <c r="N41" s="82">
        <v>1451.7</v>
      </c>
      <c r="O41" t="b">
        <f t="shared" si="5"/>
        <v>1</v>
      </c>
    </row>
    <row r="42" spans="2:15" ht="15">
      <c r="B42" s="18" t="s">
        <v>47</v>
      </c>
      <c r="C42" s="35">
        <v>808.4</v>
      </c>
      <c r="D42" s="35">
        <v>1498.6</v>
      </c>
      <c r="E42" s="32">
        <f t="shared" si="2"/>
        <v>1498600000000</v>
      </c>
      <c r="F42" s="43">
        <f t="shared" si="3"/>
        <v>1.4986</v>
      </c>
      <c r="G42" s="35">
        <v>23.5</v>
      </c>
      <c r="H42" s="39">
        <v>234307000</v>
      </c>
      <c r="I42" s="38">
        <f t="shared" si="4"/>
        <v>6395.882325325321</v>
      </c>
      <c r="J42" s="121"/>
      <c r="K42" s="18" t="s">
        <v>47</v>
      </c>
      <c r="M42" s="35">
        <v>1498.6</v>
      </c>
      <c r="N42" s="82">
        <v>1498.6</v>
      </c>
      <c r="O42" t="b">
        <f t="shared" si="5"/>
        <v>1</v>
      </c>
    </row>
    <row r="43" spans="2:15" ht="15">
      <c r="B43" s="18" t="s">
        <v>48</v>
      </c>
      <c r="C43" s="35">
        <v>851.8</v>
      </c>
      <c r="D43" s="35">
        <v>1500.4</v>
      </c>
      <c r="E43" s="32">
        <f t="shared" si="2"/>
        <v>1500400000000</v>
      </c>
      <c r="F43" s="43">
        <f t="shared" si="3"/>
        <v>1.5004000000000002</v>
      </c>
      <c r="G43" s="35">
        <v>22.2</v>
      </c>
      <c r="H43" s="39">
        <v>236348000</v>
      </c>
      <c r="I43" s="38">
        <f t="shared" si="4"/>
        <v>6348.26611606614</v>
      </c>
      <c r="J43" s="121"/>
      <c r="K43" s="18" t="s">
        <v>48</v>
      </c>
      <c r="M43" s="35">
        <v>1500.4</v>
      </c>
      <c r="N43" s="82">
        <v>1500.4</v>
      </c>
      <c r="O43" t="b">
        <f t="shared" si="5"/>
        <v>1</v>
      </c>
    </row>
    <row r="44" spans="2:15" ht="15">
      <c r="B44" s="18" t="s">
        <v>49</v>
      </c>
      <c r="C44" s="35">
        <v>946.3</v>
      </c>
      <c r="D44" s="35">
        <v>1612.2</v>
      </c>
      <c r="E44" s="32">
        <f t="shared" si="2"/>
        <v>1612200000000</v>
      </c>
      <c r="F44" s="43">
        <f t="shared" si="3"/>
        <v>1.6122</v>
      </c>
      <c r="G44" s="35">
        <v>22.8</v>
      </c>
      <c r="H44" s="39">
        <v>238466000</v>
      </c>
      <c r="I44" s="38">
        <f t="shared" si="4"/>
        <v>6760.712218932678</v>
      </c>
      <c r="J44" s="121"/>
      <c r="K44" s="18" t="s">
        <v>49</v>
      </c>
      <c r="M44" s="35">
        <v>1612.2</v>
      </c>
      <c r="N44" s="82">
        <v>1612.2</v>
      </c>
      <c r="O44" t="b">
        <f t="shared" si="5"/>
        <v>1</v>
      </c>
    </row>
    <row r="45" spans="2:15" ht="15">
      <c r="B45" s="18" t="s">
        <v>50</v>
      </c>
      <c r="C45" s="35">
        <v>990.4</v>
      </c>
      <c r="D45" s="35">
        <v>1644.6</v>
      </c>
      <c r="E45" s="32">
        <f t="shared" si="2"/>
        <v>1644600000000</v>
      </c>
      <c r="F45" s="43">
        <f t="shared" si="3"/>
        <v>1.6445999999999998</v>
      </c>
      <c r="G45" s="35">
        <v>22.5</v>
      </c>
      <c r="H45" s="39">
        <v>240651000</v>
      </c>
      <c r="I45" s="38">
        <f t="shared" si="4"/>
        <v>6833.962875699664</v>
      </c>
      <c r="J45" s="121"/>
      <c r="K45" s="18" t="s">
        <v>50</v>
      </c>
      <c r="M45" s="35">
        <v>1644.6</v>
      </c>
      <c r="N45" s="82">
        <v>1644.6</v>
      </c>
      <c r="O45" t="b">
        <f t="shared" si="5"/>
        <v>1</v>
      </c>
    </row>
    <row r="46" spans="2:15" ht="15">
      <c r="B46" s="18" t="s">
        <v>51</v>
      </c>
      <c r="C46" s="35">
        <v>1004</v>
      </c>
      <c r="D46" s="35">
        <v>1616</v>
      </c>
      <c r="E46" s="32">
        <f t="shared" si="2"/>
        <v>1616000000000</v>
      </c>
      <c r="F46" s="43">
        <f t="shared" si="3"/>
        <v>1.616</v>
      </c>
      <c r="G46" s="35">
        <v>21.6</v>
      </c>
      <c r="H46" s="39">
        <v>242804000</v>
      </c>
      <c r="I46" s="38">
        <f t="shared" si="4"/>
        <v>6655.574043261231</v>
      </c>
      <c r="J46" s="121"/>
      <c r="K46" s="18" t="s">
        <v>51</v>
      </c>
      <c r="M46" s="35">
        <v>1616</v>
      </c>
      <c r="N46" s="82">
        <v>1616</v>
      </c>
      <c r="O46" t="b">
        <f t="shared" si="5"/>
        <v>1</v>
      </c>
    </row>
    <row r="47" spans="2:15" ht="15">
      <c r="B47" s="18" t="s">
        <v>52</v>
      </c>
      <c r="C47" s="35">
        <v>1064.4</v>
      </c>
      <c r="D47" s="35">
        <v>1663.2</v>
      </c>
      <c r="E47" s="32">
        <f t="shared" si="2"/>
        <v>1663200000000</v>
      </c>
      <c r="F47" s="43">
        <f t="shared" si="3"/>
        <v>1.6632</v>
      </c>
      <c r="G47" s="35">
        <v>21.3</v>
      </c>
      <c r="H47" s="39">
        <v>245021000</v>
      </c>
      <c r="I47" s="38">
        <f t="shared" si="4"/>
        <v>6787.989600891352</v>
      </c>
      <c r="J47" s="121"/>
      <c r="K47" s="18" t="s">
        <v>52</v>
      </c>
      <c r="M47" s="35">
        <v>1663.2</v>
      </c>
      <c r="N47" s="82">
        <v>1663.2</v>
      </c>
      <c r="O47" t="b">
        <f t="shared" si="5"/>
        <v>1</v>
      </c>
    </row>
    <row r="48" spans="2:15" ht="15.75" thickBot="1">
      <c r="B48" s="18" t="s">
        <v>53</v>
      </c>
      <c r="C48" s="33">
        <v>1143.7</v>
      </c>
      <c r="D48" s="33">
        <v>1723.3</v>
      </c>
      <c r="E48" s="32">
        <f t="shared" si="2"/>
        <v>1723300000000</v>
      </c>
      <c r="F48" s="43">
        <f t="shared" si="3"/>
        <v>1.7233</v>
      </c>
      <c r="G48" s="33">
        <v>21.2</v>
      </c>
      <c r="H48" s="39">
        <v>247342000</v>
      </c>
      <c r="I48" s="38">
        <f t="shared" si="4"/>
        <v>6967.27607927485</v>
      </c>
      <c r="J48" s="122"/>
      <c r="K48" s="18" t="s">
        <v>53</v>
      </c>
      <c r="M48" s="33">
        <v>1723.3</v>
      </c>
      <c r="N48" s="82">
        <v>1723.3</v>
      </c>
      <c r="O48" t="b">
        <f t="shared" si="5"/>
        <v>1</v>
      </c>
    </row>
    <row r="49" spans="2:15" ht="16.5" customHeight="1">
      <c r="B49" s="18" t="s">
        <v>54</v>
      </c>
      <c r="C49" s="34">
        <v>1253</v>
      </c>
      <c r="D49" s="34">
        <v>1831.3</v>
      </c>
      <c r="E49" s="32">
        <f t="shared" si="2"/>
        <v>1831300000000</v>
      </c>
      <c r="F49" s="43">
        <f t="shared" si="3"/>
        <v>1.8313</v>
      </c>
      <c r="G49" s="34">
        <v>21.9</v>
      </c>
      <c r="H49" s="39">
        <v>249973000</v>
      </c>
      <c r="I49" s="38">
        <f t="shared" si="4"/>
        <v>7325.9912070503615</v>
      </c>
      <c r="J49" s="126" t="s">
        <v>83</v>
      </c>
      <c r="K49" s="18" t="s">
        <v>54</v>
      </c>
      <c r="M49" s="34">
        <v>1831.3</v>
      </c>
      <c r="N49" s="82">
        <v>1831.3</v>
      </c>
      <c r="O49" t="b">
        <f t="shared" si="5"/>
        <v>1</v>
      </c>
    </row>
    <row r="50" spans="2:15" ht="15">
      <c r="B50" s="18" t="s">
        <v>55</v>
      </c>
      <c r="C50" s="35">
        <v>1324.2</v>
      </c>
      <c r="D50" s="35">
        <v>1848.2</v>
      </c>
      <c r="E50" s="32">
        <f t="shared" si="2"/>
        <v>1848200000000</v>
      </c>
      <c r="F50" s="43">
        <f t="shared" si="3"/>
        <v>1.8482</v>
      </c>
      <c r="G50" s="35">
        <v>22.3</v>
      </c>
      <c r="H50" s="39">
        <v>252665000</v>
      </c>
      <c r="I50" s="38">
        <f t="shared" si="4"/>
        <v>7314.823976411454</v>
      </c>
      <c r="J50" s="121"/>
      <c r="K50" s="18" t="s">
        <v>55</v>
      </c>
      <c r="M50" s="35">
        <v>1848.2</v>
      </c>
      <c r="N50" s="82">
        <v>1848.2</v>
      </c>
      <c r="O50" t="b">
        <f t="shared" si="5"/>
        <v>1</v>
      </c>
    </row>
    <row r="51" spans="2:15" ht="15">
      <c r="B51" s="18" t="s">
        <v>56</v>
      </c>
      <c r="C51" s="35">
        <v>1381.5</v>
      </c>
      <c r="D51" s="35">
        <v>1857.1</v>
      </c>
      <c r="E51" s="32">
        <f t="shared" si="2"/>
        <v>1857100000000</v>
      </c>
      <c r="F51" s="43">
        <f t="shared" si="3"/>
        <v>1.8571</v>
      </c>
      <c r="G51" s="35">
        <v>22.1</v>
      </c>
      <c r="H51" s="39">
        <v>255410000</v>
      </c>
      <c r="I51" s="38">
        <f t="shared" si="4"/>
        <v>7271.054383148663</v>
      </c>
      <c r="J51" s="121"/>
      <c r="K51" s="18" t="s">
        <v>56</v>
      </c>
      <c r="M51" s="35">
        <v>1857.1</v>
      </c>
      <c r="N51" s="82">
        <v>1857.1</v>
      </c>
      <c r="O51" t="b">
        <f t="shared" si="5"/>
        <v>1</v>
      </c>
    </row>
    <row r="52" spans="2:15" ht="15.75" thickBot="1">
      <c r="B52" s="18" t="s">
        <v>57</v>
      </c>
      <c r="C52" s="33">
        <v>1409.4</v>
      </c>
      <c r="D52" s="33">
        <v>1844.7</v>
      </c>
      <c r="E52" s="32">
        <f t="shared" si="2"/>
        <v>1844700000000</v>
      </c>
      <c r="F52" s="43">
        <f t="shared" si="3"/>
        <v>1.8447</v>
      </c>
      <c r="G52" s="33">
        <v>21.4</v>
      </c>
      <c r="H52" s="39">
        <v>258119000</v>
      </c>
      <c r="I52" s="38">
        <f t="shared" si="4"/>
        <v>7146.7036521914315</v>
      </c>
      <c r="J52" s="122"/>
      <c r="K52" s="18" t="s">
        <v>57</v>
      </c>
      <c r="M52" s="33">
        <v>1844.7</v>
      </c>
      <c r="N52" s="82">
        <v>1844.7</v>
      </c>
      <c r="O52" t="b">
        <f t="shared" si="5"/>
        <v>1</v>
      </c>
    </row>
    <row r="53" spans="2:15" ht="15">
      <c r="B53" s="18" t="s">
        <v>58</v>
      </c>
      <c r="C53" s="34">
        <v>1461.8</v>
      </c>
      <c r="D53" s="34">
        <v>1878.4</v>
      </c>
      <c r="E53" s="32">
        <f t="shared" si="2"/>
        <v>1878400000000</v>
      </c>
      <c r="F53" s="43">
        <f t="shared" si="3"/>
        <v>1.8784</v>
      </c>
      <c r="G53" s="34">
        <v>21</v>
      </c>
      <c r="H53" s="39">
        <v>260637000</v>
      </c>
      <c r="I53" s="38">
        <f t="shared" si="4"/>
        <v>7206.958336690493</v>
      </c>
      <c r="J53" s="123" t="s">
        <v>88</v>
      </c>
      <c r="K53" s="18" t="s">
        <v>58</v>
      </c>
      <c r="M53" s="34">
        <v>1878.4</v>
      </c>
      <c r="N53" s="82">
        <v>1878.4</v>
      </c>
      <c r="O53" t="b">
        <f t="shared" si="5"/>
        <v>1</v>
      </c>
    </row>
    <row r="54" spans="2:15" ht="15">
      <c r="B54" s="18" t="s">
        <v>59</v>
      </c>
      <c r="C54" s="35">
        <v>1515.7</v>
      </c>
      <c r="D54" s="35">
        <v>1895.9</v>
      </c>
      <c r="E54" s="32">
        <f t="shared" si="2"/>
        <v>1895900000000</v>
      </c>
      <c r="F54" s="43">
        <f t="shared" si="3"/>
        <v>1.8959000000000001</v>
      </c>
      <c r="G54" s="35">
        <v>20.6</v>
      </c>
      <c r="H54" s="39">
        <v>263082000</v>
      </c>
      <c r="I54" s="38">
        <f t="shared" si="4"/>
        <v>7206.49835412533</v>
      </c>
      <c r="J54" s="124"/>
      <c r="K54" s="18" t="s">
        <v>59</v>
      </c>
      <c r="M54" s="35">
        <v>1895.9</v>
      </c>
      <c r="N54" s="82">
        <v>1895.9</v>
      </c>
      <c r="O54" t="b">
        <f t="shared" si="5"/>
        <v>1</v>
      </c>
    </row>
    <row r="55" spans="2:15" ht="15">
      <c r="B55" s="18" t="s">
        <v>60</v>
      </c>
      <c r="C55" s="35">
        <v>1560.5</v>
      </c>
      <c r="D55" s="35">
        <v>1906.1</v>
      </c>
      <c r="E55" s="32">
        <f t="shared" si="2"/>
        <v>1906100000000</v>
      </c>
      <c r="F55" s="43">
        <f t="shared" si="3"/>
        <v>1.9061</v>
      </c>
      <c r="G55" s="35">
        <v>20.2</v>
      </c>
      <c r="H55" s="39">
        <v>265502000</v>
      </c>
      <c r="I55" s="38">
        <f t="shared" si="4"/>
        <v>7179.23028828408</v>
      </c>
      <c r="J55" s="124"/>
      <c r="K55" s="18" t="s">
        <v>60</v>
      </c>
      <c r="M55" s="35">
        <v>1906.1</v>
      </c>
      <c r="N55" s="82">
        <v>1906.1</v>
      </c>
      <c r="O55" t="b">
        <f t="shared" si="5"/>
        <v>1</v>
      </c>
    </row>
    <row r="56" spans="2:15" ht="15">
      <c r="B56" s="18" t="s">
        <v>61</v>
      </c>
      <c r="C56" s="35">
        <v>1601.1</v>
      </c>
      <c r="D56" s="85">
        <v>1915.2</v>
      </c>
      <c r="E56" s="32">
        <f t="shared" si="2"/>
        <v>1915200000000</v>
      </c>
      <c r="F56" s="43">
        <f t="shared" si="3"/>
        <v>1.9152</v>
      </c>
      <c r="G56" s="35">
        <v>19.5</v>
      </c>
      <c r="H56" s="39">
        <v>268048000</v>
      </c>
      <c r="I56" s="38">
        <f t="shared" si="4"/>
        <v>7144.9889572016955</v>
      </c>
      <c r="J56" s="124"/>
      <c r="K56" s="18" t="s">
        <v>61</v>
      </c>
      <c r="M56" s="73">
        <v>1915.4</v>
      </c>
      <c r="N56" s="83">
        <v>1915.2</v>
      </c>
      <c r="O56" s="74" t="b">
        <f t="shared" si="5"/>
        <v>0</v>
      </c>
    </row>
    <row r="57" spans="2:15" ht="15">
      <c r="B57" s="18" t="s">
        <v>62</v>
      </c>
      <c r="C57" s="35">
        <v>1652.5</v>
      </c>
      <c r="D57" s="35">
        <v>1958.1</v>
      </c>
      <c r="E57" s="32">
        <f t="shared" si="2"/>
        <v>1958100000000</v>
      </c>
      <c r="F57" s="43">
        <f t="shared" si="3"/>
        <v>1.9581</v>
      </c>
      <c r="G57" s="35">
        <v>19.1</v>
      </c>
      <c r="H57" s="39">
        <v>270509000</v>
      </c>
      <c r="I57" s="38">
        <f t="shared" si="4"/>
        <v>7238.576165672861</v>
      </c>
      <c r="J57" s="124"/>
      <c r="K57" s="18" t="s">
        <v>62</v>
      </c>
      <c r="M57" s="35">
        <v>1958.1</v>
      </c>
      <c r="N57" s="82">
        <v>1958.1</v>
      </c>
      <c r="O57" t="b">
        <f t="shared" si="5"/>
        <v>1</v>
      </c>
    </row>
    <row r="58" spans="2:15" ht="15">
      <c r="B58" s="18" t="s">
        <v>63</v>
      </c>
      <c r="C58" s="35">
        <v>1701.8</v>
      </c>
      <c r="D58" s="35">
        <v>1988.6</v>
      </c>
      <c r="E58" s="32">
        <f t="shared" si="2"/>
        <v>1988600000000</v>
      </c>
      <c r="F58" s="43">
        <f t="shared" si="3"/>
        <v>1.9886</v>
      </c>
      <c r="G58" s="35">
        <v>18.5</v>
      </c>
      <c r="H58" s="39">
        <v>272945000</v>
      </c>
      <c r="I58" s="38">
        <f t="shared" si="4"/>
        <v>7285.7169026727</v>
      </c>
      <c r="J58" s="124"/>
      <c r="K58" s="18" t="s">
        <v>63</v>
      </c>
      <c r="M58" s="35">
        <v>1988.6</v>
      </c>
      <c r="N58" s="82">
        <v>1988.6</v>
      </c>
      <c r="O58" t="b">
        <f t="shared" si="5"/>
        <v>1</v>
      </c>
    </row>
    <row r="59" spans="2:15" ht="15">
      <c r="B59" s="18" t="s">
        <v>64</v>
      </c>
      <c r="C59" s="35">
        <v>1789</v>
      </c>
      <c r="D59" s="35">
        <v>2039.9</v>
      </c>
      <c r="E59" s="32">
        <f t="shared" si="2"/>
        <v>2039900000000</v>
      </c>
      <c r="F59" s="43">
        <f t="shared" si="3"/>
        <v>2.0399000000000003</v>
      </c>
      <c r="G59" s="35">
        <v>18.2</v>
      </c>
      <c r="H59" s="40">
        <v>282171957</v>
      </c>
      <c r="I59" s="38">
        <f t="shared" si="4"/>
        <v>7229.279697698663</v>
      </c>
      <c r="J59" s="124"/>
      <c r="K59" s="18" t="s">
        <v>64</v>
      </c>
      <c r="M59" s="35">
        <v>2039.9</v>
      </c>
      <c r="N59" s="82">
        <v>2039.9</v>
      </c>
      <c r="O59" t="b">
        <f t="shared" si="5"/>
        <v>1</v>
      </c>
    </row>
    <row r="60" spans="2:15" ht="15.75" thickBot="1">
      <c r="B60" s="18" t="s">
        <v>65</v>
      </c>
      <c r="C60" s="33">
        <v>1862.8</v>
      </c>
      <c r="D60" s="33">
        <v>2071.7</v>
      </c>
      <c r="E60" s="32">
        <f t="shared" si="2"/>
        <v>2071699999999.9998</v>
      </c>
      <c r="F60" s="43">
        <f t="shared" si="3"/>
        <v>2.0717</v>
      </c>
      <c r="G60" s="33">
        <v>18.2</v>
      </c>
      <c r="H60" s="40">
        <v>285081556</v>
      </c>
      <c r="I60" s="38">
        <f t="shared" si="4"/>
        <v>7267.043259718983</v>
      </c>
      <c r="J60" s="125"/>
      <c r="K60" s="18" t="s">
        <v>65</v>
      </c>
      <c r="M60" s="33">
        <v>2071.7</v>
      </c>
      <c r="N60" s="82">
        <v>2071.7</v>
      </c>
      <c r="O60" t="b">
        <f t="shared" si="5"/>
        <v>1</v>
      </c>
    </row>
    <row r="61" spans="2:15" ht="15">
      <c r="B61" s="18" t="s">
        <v>66</v>
      </c>
      <c r="C61" s="34">
        <v>2010.9</v>
      </c>
      <c r="D61" s="34">
        <v>2200.6</v>
      </c>
      <c r="E61" s="32">
        <f t="shared" si="2"/>
        <v>2200600000000</v>
      </c>
      <c r="F61" s="43">
        <f t="shared" si="3"/>
        <v>2.2006</v>
      </c>
      <c r="G61" s="34">
        <v>19.1</v>
      </c>
      <c r="H61" s="40">
        <v>287803914</v>
      </c>
      <c r="I61" s="38">
        <f t="shared" si="4"/>
        <v>7646.178154477774</v>
      </c>
      <c r="J61" s="126" t="s">
        <v>80</v>
      </c>
      <c r="K61" s="18" t="s">
        <v>66</v>
      </c>
      <c r="M61" s="34">
        <v>2200.6</v>
      </c>
      <c r="N61" s="82">
        <v>2200.6</v>
      </c>
      <c r="O61" t="b">
        <f t="shared" si="5"/>
        <v>1</v>
      </c>
    </row>
    <row r="62" spans="2:15" ht="15">
      <c r="B62" s="18" t="s">
        <v>67</v>
      </c>
      <c r="C62" s="35">
        <v>2159.9</v>
      </c>
      <c r="D62" s="35">
        <v>2303.2</v>
      </c>
      <c r="E62" s="32">
        <f t="shared" si="2"/>
        <v>2303200000000</v>
      </c>
      <c r="F62" s="43">
        <f t="shared" si="3"/>
        <v>2.3032</v>
      </c>
      <c r="G62" s="35">
        <v>19.7</v>
      </c>
      <c r="H62" s="40">
        <v>290326418</v>
      </c>
      <c r="I62" s="38">
        <f t="shared" si="4"/>
        <v>7933.139587731213</v>
      </c>
      <c r="J62" s="121"/>
      <c r="K62" s="18" t="s">
        <v>67</v>
      </c>
      <c r="M62" s="35">
        <v>2303.2</v>
      </c>
      <c r="N62" s="82">
        <v>2303.2</v>
      </c>
      <c r="O62" t="b">
        <f t="shared" si="5"/>
        <v>1</v>
      </c>
    </row>
    <row r="63" spans="2:15" ht="15">
      <c r="B63" s="18" t="s">
        <v>68</v>
      </c>
      <c r="C63" s="35">
        <v>2292.8</v>
      </c>
      <c r="D63" s="35">
        <v>2377.2</v>
      </c>
      <c r="E63" s="32">
        <f t="shared" si="2"/>
        <v>2377200000000</v>
      </c>
      <c r="F63" s="43">
        <f t="shared" si="3"/>
        <v>2.3771999999999998</v>
      </c>
      <c r="G63" s="35">
        <v>19.6</v>
      </c>
      <c r="H63" s="40">
        <v>293045739</v>
      </c>
      <c r="I63" s="38">
        <f t="shared" si="4"/>
        <v>8112.044243031973</v>
      </c>
      <c r="J63" s="121"/>
      <c r="K63" s="18" t="s">
        <v>68</v>
      </c>
      <c r="M63" s="35">
        <v>2377.2</v>
      </c>
      <c r="N63" s="82">
        <v>2377.2</v>
      </c>
      <c r="O63" t="b">
        <f t="shared" si="5"/>
        <v>1</v>
      </c>
    </row>
    <row r="64" spans="2:15" ht="15">
      <c r="B64" s="18" t="s">
        <v>69</v>
      </c>
      <c r="C64" s="35">
        <v>2472</v>
      </c>
      <c r="D64" s="35">
        <v>2472</v>
      </c>
      <c r="E64" s="32">
        <f t="shared" si="2"/>
        <v>2472000000000</v>
      </c>
      <c r="F64" s="43">
        <f t="shared" si="3"/>
        <v>2.472</v>
      </c>
      <c r="G64" s="35">
        <v>19.9</v>
      </c>
      <c r="H64" s="40">
        <v>295753151</v>
      </c>
      <c r="I64" s="38">
        <f t="shared" si="4"/>
        <v>8358.32176814238</v>
      </c>
      <c r="J64" s="121"/>
      <c r="K64" s="18" t="s">
        <v>69</v>
      </c>
      <c r="M64" s="35">
        <v>2472</v>
      </c>
      <c r="N64" s="82">
        <v>2472</v>
      </c>
      <c r="O64" t="b">
        <f t="shared" si="5"/>
        <v>1</v>
      </c>
    </row>
    <row r="65" spans="2:15" ht="15">
      <c r="B65" s="18" t="s">
        <v>70</v>
      </c>
      <c r="C65" s="35">
        <v>2655</v>
      </c>
      <c r="D65" s="35">
        <v>2564.3</v>
      </c>
      <c r="E65" s="32">
        <f t="shared" si="2"/>
        <v>2564300000000</v>
      </c>
      <c r="F65" s="43">
        <f t="shared" si="3"/>
        <v>2.5643000000000002</v>
      </c>
      <c r="G65" s="35">
        <v>20.1</v>
      </c>
      <c r="H65" s="40">
        <v>298593212</v>
      </c>
      <c r="I65" s="38">
        <f t="shared" si="4"/>
        <v>8587.938027204718</v>
      </c>
      <c r="J65" s="121"/>
      <c r="K65" s="18" t="s">
        <v>70</v>
      </c>
      <c r="M65" s="35">
        <v>2564.3</v>
      </c>
      <c r="N65" s="82">
        <v>2564.3</v>
      </c>
      <c r="O65" t="b">
        <f t="shared" si="5"/>
        <v>1</v>
      </c>
    </row>
    <row r="66" spans="2:16" ht="15">
      <c r="B66" s="18" t="s">
        <v>71</v>
      </c>
      <c r="C66" s="35">
        <v>2728.7</v>
      </c>
      <c r="D66" s="35">
        <v>2564.1</v>
      </c>
      <c r="E66" s="32">
        <f t="shared" si="2"/>
        <v>2564100000000</v>
      </c>
      <c r="F66" s="43">
        <f t="shared" si="3"/>
        <v>2.5641</v>
      </c>
      <c r="G66" s="35">
        <v>19.7</v>
      </c>
      <c r="H66" s="40">
        <v>301579895</v>
      </c>
      <c r="I66" s="38">
        <f t="shared" si="4"/>
        <v>8502.224592922548</v>
      </c>
      <c r="J66" s="121"/>
      <c r="K66" s="18" t="s">
        <v>71</v>
      </c>
      <c r="M66" s="35">
        <v>2564.1</v>
      </c>
      <c r="N66" s="82">
        <v>2564.1</v>
      </c>
      <c r="O66" t="b">
        <f t="shared" si="5"/>
        <v>1</v>
      </c>
      <c r="P66" s="105">
        <f>D68-D60</f>
        <v>1101.7000000000003</v>
      </c>
    </row>
    <row r="67" spans="2:15" ht="15">
      <c r="B67" s="18" t="s">
        <v>72</v>
      </c>
      <c r="C67" s="35">
        <v>2982.5</v>
      </c>
      <c r="D67" s="35">
        <v>2703.8</v>
      </c>
      <c r="E67" s="32">
        <f t="shared" si="2"/>
        <v>2703800000000</v>
      </c>
      <c r="F67" s="43">
        <f t="shared" si="3"/>
        <v>2.7038</v>
      </c>
      <c r="G67" s="35">
        <v>20.8</v>
      </c>
      <c r="H67" s="40">
        <v>304374846</v>
      </c>
      <c r="I67" s="38">
        <f t="shared" si="4"/>
        <v>8883.125644357615</v>
      </c>
      <c r="J67" s="121"/>
      <c r="K67" s="18" t="s">
        <v>72</v>
      </c>
      <c r="M67" s="35">
        <v>2703.8</v>
      </c>
      <c r="N67" s="82">
        <v>2703.8</v>
      </c>
      <c r="O67" t="b">
        <f t="shared" si="5"/>
        <v>1</v>
      </c>
    </row>
    <row r="68" spans="2:15" ht="15.75" thickBot="1">
      <c r="B68" s="18" t="s">
        <v>73</v>
      </c>
      <c r="C68" s="33">
        <v>3517.7</v>
      </c>
      <c r="D68" s="33">
        <v>3173.4</v>
      </c>
      <c r="E68" s="32">
        <f t="shared" si="2"/>
        <v>3173400000000</v>
      </c>
      <c r="F68" s="43">
        <f t="shared" si="3"/>
        <v>3.1734</v>
      </c>
      <c r="G68" s="33">
        <v>25.2</v>
      </c>
      <c r="H68" s="40">
        <v>307006550</v>
      </c>
      <c r="I68" s="38">
        <f aca="true" t="shared" si="6" ref="I68:I73">E68/H68</f>
        <v>10336.587281281132</v>
      </c>
      <c r="J68" s="122"/>
      <c r="K68" s="18" t="s">
        <v>73</v>
      </c>
      <c r="M68" s="75">
        <v>3173.4</v>
      </c>
      <c r="N68" s="83">
        <v>3176.8</v>
      </c>
      <c r="O68" s="74" t="b">
        <f t="shared" si="5"/>
        <v>0</v>
      </c>
    </row>
    <row r="69" spans="2:15" ht="15">
      <c r="B69" s="18" t="s">
        <v>74</v>
      </c>
      <c r="C69" s="86">
        <v>3457.1</v>
      </c>
      <c r="D69" s="86">
        <v>3083.6</v>
      </c>
      <c r="E69" s="36">
        <f>D69*1000000000</f>
        <v>3083600000000</v>
      </c>
      <c r="F69" s="44">
        <f>D69/1000</f>
        <v>3.0836</v>
      </c>
      <c r="G69" s="34">
        <v>24.1</v>
      </c>
      <c r="H69" s="39">
        <v>310353564</v>
      </c>
      <c r="I69" s="38">
        <f t="shared" si="6"/>
        <v>9935.764746043</v>
      </c>
      <c r="J69" s="145" t="s">
        <v>81</v>
      </c>
      <c r="K69" s="18" t="s">
        <v>74</v>
      </c>
      <c r="M69" s="76">
        <v>3457.1</v>
      </c>
      <c r="N69" s="83">
        <v>3083.6</v>
      </c>
      <c r="O69" s="74" t="b">
        <f t="shared" si="5"/>
        <v>0</v>
      </c>
    </row>
    <row r="70" spans="2:15" ht="15" customHeight="1">
      <c r="B70" s="18" t="s">
        <v>75</v>
      </c>
      <c r="C70" s="35">
        <v>3603.1</v>
      </c>
      <c r="D70" s="86">
        <v>3149.8</v>
      </c>
      <c r="E70" s="36">
        <f>D70*1000000000</f>
        <v>3149800000000</v>
      </c>
      <c r="F70" s="44">
        <f>D70/1000</f>
        <v>3.1498000000000004</v>
      </c>
      <c r="G70" s="35">
        <v>24.1</v>
      </c>
      <c r="H70" s="39">
        <v>312616396</v>
      </c>
      <c r="I70" s="38">
        <f t="shared" si="6"/>
        <v>10075.607166810278</v>
      </c>
      <c r="J70" s="146"/>
      <c r="K70" s="18" t="s">
        <v>75</v>
      </c>
      <c r="M70" s="73">
        <v>3603.1</v>
      </c>
      <c r="N70" s="83">
        <v>3149.8</v>
      </c>
      <c r="O70" s="74" t="b">
        <f t="shared" si="5"/>
        <v>0</v>
      </c>
    </row>
    <row r="71" spans="1:17" ht="15">
      <c r="A71" t="s">
        <v>157</v>
      </c>
      <c r="B71" s="30">
        <v>2012</v>
      </c>
      <c r="C71" s="86">
        <v>3537.1</v>
      </c>
      <c r="D71" s="86">
        <v>3022.2</v>
      </c>
      <c r="E71" s="36">
        <f>D71*1000000000</f>
        <v>3022200000000</v>
      </c>
      <c r="F71" s="44">
        <f>D71/1000</f>
        <v>3.0221999999999998</v>
      </c>
      <c r="G71" s="25" t="s">
        <v>138</v>
      </c>
      <c r="H71" s="41">
        <v>314908469</v>
      </c>
      <c r="I71" s="38">
        <f t="shared" si="6"/>
        <v>9597.074380365426</v>
      </c>
      <c r="J71" s="146"/>
      <c r="K71" s="30">
        <v>2012</v>
      </c>
      <c r="L71" s="69">
        <v>3022.2</v>
      </c>
      <c r="M71" s="79">
        <v>3537.1</v>
      </c>
      <c r="N71" s="83">
        <v>3022.2</v>
      </c>
      <c r="O71" s="74" t="b">
        <f t="shared" si="5"/>
        <v>0</v>
      </c>
      <c r="P71" s="71"/>
      <c r="Q71" s="8"/>
    </row>
    <row r="72" spans="1:17" ht="15">
      <c r="A72" t="s">
        <v>155</v>
      </c>
      <c r="B72" s="15">
        <v>2013</v>
      </c>
      <c r="C72" s="87">
        <v>3454</v>
      </c>
      <c r="D72" s="88">
        <f>C72/C78</f>
        <v>2892.7973199329986</v>
      </c>
      <c r="E72" s="89">
        <f>D72*1000000000</f>
        <v>2892797319932.9985</v>
      </c>
      <c r="F72" s="90">
        <f>D72/1000</f>
        <v>2.8927973199329986</v>
      </c>
      <c r="G72" s="91" t="s">
        <v>138</v>
      </c>
      <c r="H72" s="92">
        <v>317135349</v>
      </c>
      <c r="I72" s="93">
        <f t="shared" si="6"/>
        <v>9121.648939655095</v>
      </c>
      <c r="J72" s="146"/>
      <c r="K72" s="18">
        <v>2013</v>
      </c>
      <c r="L72" s="69">
        <v>3086.2</v>
      </c>
      <c r="M72" s="77">
        <v>3454</v>
      </c>
      <c r="N72" s="84">
        <v>2919.695688926458</v>
      </c>
      <c r="O72" s="74" t="b">
        <f t="shared" si="5"/>
        <v>0</v>
      </c>
      <c r="P72" s="9"/>
      <c r="Q72" s="8"/>
    </row>
    <row r="73" spans="1:25" ht="15" customHeight="1">
      <c r="A73" t="s">
        <v>156</v>
      </c>
      <c r="B73" s="78">
        <v>2014</v>
      </c>
      <c r="C73" s="94">
        <v>3777.8</v>
      </c>
      <c r="D73" s="94">
        <v>3097.6</v>
      </c>
      <c r="E73" s="95">
        <f>D73*1000000000</f>
        <v>3097600000000</v>
      </c>
      <c r="F73" s="96">
        <f>D73/1000</f>
        <v>3.0976</v>
      </c>
      <c r="G73" s="97" t="s">
        <v>138</v>
      </c>
      <c r="H73" s="98">
        <v>317297725</v>
      </c>
      <c r="I73" s="99">
        <f t="shared" si="6"/>
        <v>9762.439992281697</v>
      </c>
      <c r="J73" s="146"/>
      <c r="K73" s="18">
        <v>2014</v>
      </c>
      <c r="L73" s="69">
        <v>3097.6</v>
      </c>
      <c r="M73">
        <v>3777.8</v>
      </c>
      <c r="N73" s="80">
        <v>3097.6</v>
      </c>
      <c r="Q73" s="7"/>
      <c r="S73" s="10"/>
      <c r="T73" s="141"/>
      <c r="U73" s="140"/>
      <c r="V73" s="142"/>
      <c r="W73" s="136"/>
      <c r="X73" s="136"/>
      <c r="Y73" s="8"/>
    </row>
    <row r="74" spans="14:25" ht="15" customHeight="1">
      <c r="N74" s="80"/>
      <c r="S74" s="11"/>
      <c r="T74" s="141"/>
      <c r="U74" s="140"/>
      <c r="V74" s="142"/>
      <c r="W74" s="136"/>
      <c r="X74" s="136"/>
      <c r="Y74" s="8"/>
    </row>
    <row r="75" spans="14:25" ht="15">
      <c r="N75" s="80"/>
      <c r="S75" s="11"/>
      <c r="T75" s="141"/>
      <c r="U75" s="140"/>
      <c r="V75" s="142"/>
      <c r="W75" s="136"/>
      <c r="X75" s="136"/>
      <c r="Y75" s="8"/>
    </row>
    <row r="76" spans="2:25" ht="15">
      <c r="B76" s="100" t="s">
        <v>137</v>
      </c>
      <c r="C76" s="100"/>
      <c r="D76" s="100"/>
      <c r="E76" s="100"/>
      <c r="F76" s="100"/>
      <c r="G76" s="100"/>
      <c r="H76" s="100"/>
      <c r="N76" s="80"/>
      <c r="S76" s="11"/>
      <c r="T76" s="141"/>
      <c r="U76" s="140"/>
      <c r="V76" s="142"/>
      <c r="W76" s="136"/>
      <c r="X76" s="136"/>
      <c r="Y76" s="8"/>
    </row>
    <row r="77" spans="2:25" ht="29.25">
      <c r="B77" s="101" t="s">
        <v>95</v>
      </c>
      <c r="C77" s="102">
        <v>1.1588</v>
      </c>
      <c r="D77" s="100"/>
      <c r="E77" s="100"/>
      <c r="F77" s="100"/>
      <c r="G77" s="100"/>
      <c r="H77" s="100"/>
      <c r="I77" s="6"/>
      <c r="J77" s="6"/>
      <c r="K77" s="6"/>
      <c r="L77" s="6"/>
      <c r="M77" s="6"/>
      <c r="N77" s="80"/>
      <c r="O77" s="6"/>
      <c r="P77" s="6"/>
      <c r="Q77" s="6"/>
      <c r="R77" s="6"/>
      <c r="S77" s="12"/>
      <c r="T77" s="141"/>
      <c r="U77" s="140"/>
      <c r="V77" s="142"/>
      <c r="W77" s="136"/>
      <c r="X77" s="136"/>
      <c r="Y77" s="8"/>
    </row>
    <row r="78" spans="2:25" ht="34.5" customHeight="1">
      <c r="B78" s="101" t="s">
        <v>94</v>
      </c>
      <c r="C78" s="102">
        <v>1.194</v>
      </c>
      <c r="D78" s="100"/>
      <c r="E78" s="103"/>
      <c r="F78" s="100"/>
      <c r="G78" s="100"/>
      <c r="H78" s="100"/>
      <c r="I78" s="5"/>
      <c r="J78" s="5"/>
      <c r="K78" s="5"/>
      <c r="L78" s="5"/>
      <c r="M78" s="5"/>
      <c r="N78" s="81"/>
      <c r="O78" s="5"/>
      <c r="P78" s="5"/>
      <c r="Q78" s="5"/>
      <c r="R78" s="5"/>
      <c r="S78" s="11"/>
      <c r="T78" s="141"/>
      <c r="U78" s="140"/>
      <c r="V78" s="142"/>
      <c r="W78" s="136"/>
      <c r="X78" s="136"/>
      <c r="Y78" s="8"/>
    </row>
    <row r="79" spans="2:25" ht="15">
      <c r="B79" s="100" t="s">
        <v>93</v>
      </c>
      <c r="C79" s="102">
        <v>1.2054</v>
      </c>
      <c r="D79" s="100"/>
      <c r="E79" s="100"/>
      <c r="F79" s="100"/>
      <c r="G79" s="100"/>
      <c r="H79" s="100"/>
      <c r="S79" s="11"/>
      <c r="T79" s="141"/>
      <c r="U79" s="140"/>
      <c r="V79" s="142"/>
      <c r="W79" s="136"/>
      <c r="X79" s="136"/>
      <c r="Y79" s="8"/>
    </row>
    <row r="80" spans="2:25" ht="15">
      <c r="B80" s="100"/>
      <c r="C80" s="100"/>
      <c r="D80" s="100"/>
      <c r="E80" s="100"/>
      <c r="F80" s="100"/>
      <c r="G80" s="100"/>
      <c r="H80" s="100"/>
      <c r="S80" s="11"/>
      <c r="T80" s="141"/>
      <c r="U80" s="140"/>
      <c r="V80" s="142"/>
      <c r="W80" s="136"/>
      <c r="X80" s="136"/>
      <c r="Y80" s="8"/>
    </row>
    <row r="81" spans="2:25" ht="15">
      <c r="B81" s="100"/>
      <c r="C81" s="100"/>
      <c r="D81" s="100"/>
      <c r="E81" s="100"/>
      <c r="F81" s="100"/>
      <c r="G81" s="100"/>
      <c r="H81" s="100"/>
      <c r="S81" s="11"/>
      <c r="T81" s="141"/>
      <c r="U81" s="140"/>
      <c r="V81" s="142"/>
      <c r="W81" s="136"/>
      <c r="X81" s="136"/>
      <c r="Y81" s="8"/>
    </row>
    <row r="82" spans="2:25" ht="15">
      <c r="B82" s="100"/>
      <c r="C82" s="100"/>
      <c r="D82" s="100"/>
      <c r="E82" s="100"/>
      <c r="F82" s="100"/>
      <c r="G82" s="100"/>
      <c r="H82" s="100"/>
      <c r="S82" s="11"/>
      <c r="T82" s="141"/>
      <c r="U82" s="140"/>
      <c r="V82" s="142"/>
      <c r="W82" s="136"/>
      <c r="X82" s="136"/>
      <c r="Y82" s="8"/>
    </row>
    <row r="83" spans="2:25" ht="15">
      <c r="B83" s="100" t="s">
        <v>154</v>
      </c>
      <c r="C83" s="100" t="s">
        <v>153</v>
      </c>
      <c r="D83" s="100"/>
      <c r="E83" s="100"/>
      <c r="F83" s="100"/>
      <c r="G83" s="100"/>
      <c r="H83" s="100"/>
      <c r="S83" s="11"/>
      <c r="T83" s="141"/>
      <c r="U83" s="140"/>
      <c r="V83" s="142"/>
      <c r="W83" s="136"/>
      <c r="X83" s="136"/>
      <c r="Y83" s="8"/>
    </row>
    <row r="84" spans="2:25" ht="15">
      <c r="B84" s="100"/>
      <c r="C84" s="100"/>
      <c r="D84" s="100"/>
      <c r="E84" s="100"/>
      <c r="F84" s="100"/>
      <c r="G84" s="100"/>
      <c r="H84" s="100"/>
      <c r="S84" s="11"/>
      <c r="T84" s="141"/>
      <c r="U84" s="140"/>
      <c r="V84" s="142"/>
      <c r="W84" s="136"/>
      <c r="X84" s="136"/>
      <c r="Y84" s="8"/>
    </row>
    <row r="85" spans="2:25" ht="15">
      <c r="B85" s="100" t="s">
        <v>147</v>
      </c>
      <c r="C85" s="100" t="s">
        <v>148</v>
      </c>
      <c r="D85" s="100"/>
      <c r="E85" s="100"/>
      <c r="F85" s="100"/>
      <c r="G85" s="100"/>
      <c r="H85" s="100"/>
      <c r="S85" s="10"/>
      <c r="T85" s="143"/>
      <c r="U85" s="140"/>
      <c r="V85" s="142"/>
      <c r="W85" s="136"/>
      <c r="X85" s="136"/>
      <c r="Y85" s="8"/>
    </row>
    <row r="86" spans="2:25" ht="15" customHeight="1">
      <c r="B86" s="100"/>
      <c r="C86" s="100"/>
      <c r="D86" s="100"/>
      <c r="E86" s="100"/>
      <c r="F86" s="100"/>
      <c r="G86" s="100"/>
      <c r="H86" s="100"/>
      <c r="S86" s="11"/>
      <c r="T86" s="143"/>
      <c r="U86" s="140"/>
      <c r="V86" s="142"/>
      <c r="W86" s="136"/>
      <c r="X86" s="136"/>
      <c r="Y86" s="8"/>
    </row>
    <row r="87" spans="2:25" ht="15">
      <c r="B87" s="100" t="s">
        <v>150</v>
      </c>
      <c r="C87" s="100"/>
      <c r="D87" s="100" t="s">
        <v>149</v>
      </c>
      <c r="E87" s="100"/>
      <c r="F87" s="100"/>
      <c r="G87" s="100"/>
      <c r="H87" s="100"/>
      <c r="S87" s="11"/>
      <c r="T87" s="143"/>
      <c r="U87" s="140"/>
      <c r="V87" s="142"/>
      <c r="W87" s="136"/>
      <c r="X87" s="136"/>
      <c r="Y87" s="8"/>
    </row>
    <row r="88" spans="2:25" ht="15">
      <c r="B88" s="100" t="s">
        <v>152</v>
      </c>
      <c r="C88" s="100"/>
      <c r="D88" s="100" t="s">
        <v>151</v>
      </c>
      <c r="E88" s="100"/>
      <c r="F88" s="100"/>
      <c r="G88" s="100"/>
      <c r="H88" s="100"/>
      <c r="S88" s="11"/>
      <c r="T88" s="143"/>
      <c r="U88" s="140"/>
      <c r="V88" s="142"/>
      <c r="W88" s="136"/>
      <c r="X88" s="136"/>
      <c r="Y88" s="8"/>
    </row>
    <row r="89" spans="2:25" ht="15">
      <c r="B89" s="100"/>
      <c r="C89" s="100"/>
      <c r="D89" s="100"/>
      <c r="E89" s="100"/>
      <c r="F89" s="100"/>
      <c r="G89" s="100"/>
      <c r="H89" s="100"/>
      <c r="S89" s="13"/>
      <c r="T89" s="141"/>
      <c r="U89" s="140"/>
      <c r="V89" s="142"/>
      <c r="W89" s="136"/>
      <c r="X89" s="136"/>
      <c r="Y89" s="8"/>
    </row>
    <row r="90" spans="19:25" ht="15" customHeight="1">
      <c r="S90" s="11"/>
      <c r="T90" s="141"/>
      <c r="U90" s="140"/>
      <c r="V90" s="142"/>
      <c r="W90" s="136"/>
      <c r="X90" s="136"/>
      <c r="Y90" s="8"/>
    </row>
    <row r="91" spans="19:25" ht="15">
      <c r="S91" s="11"/>
      <c r="T91" s="141"/>
      <c r="U91" s="140"/>
      <c r="V91" s="142"/>
      <c r="W91" s="136"/>
      <c r="X91" s="136"/>
      <c r="Y91" s="8"/>
    </row>
    <row r="92" spans="19:25" ht="15">
      <c r="S92" s="11"/>
      <c r="T92" s="141"/>
      <c r="U92" s="140"/>
      <c r="V92" s="142"/>
      <c r="W92" s="136"/>
      <c r="X92" s="136"/>
      <c r="Y92" s="8"/>
    </row>
    <row r="93" spans="19:25" ht="15">
      <c r="S93" s="11"/>
      <c r="T93" s="141"/>
      <c r="U93" s="140"/>
      <c r="V93" s="142"/>
      <c r="W93" s="136"/>
      <c r="X93" s="136"/>
      <c r="Y93" s="8"/>
    </row>
    <row r="94" spans="19:25" ht="15">
      <c r="S94" s="11"/>
      <c r="T94" s="141"/>
      <c r="U94" s="140"/>
      <c r="V94" s="142"/>
      <c r="W94" s="136"/>
      <c r="X94" s="136"/>
      <c r="Y94" s="8"/>
    </row>
    <row r="95" spans="19:25" ht="15">
      <c r="S95" s="11"/>
      <c r="T95" s="141"/>
      <c r="U95" s="140"/>
      <c r="V95" s="142"/>
      <c r="W95" s="136"/>
      <c r="X95" s="136"/>
      <c r="Y95" s="8"/>
    </row>
    <row r="96" spans="19:25" ht="15">
      <c r="S96" s="11"/>
      <c r="T96" s="141"/>
      <c r="U96" s="140"/>
      <c r="V96" s="142"/>
      <c r="W96" s="136"/>
      <c r="X96" s="136"/>
      <c r="Y96" s="8"/>
    </row>
    <row r="97" spans="19:25" ht="15">
      <c r="S97" s="10"/>
      <c r="T97" s="141"/>
      <c r="U97" s="140"/>
      <c r="V97" s="142"/>
      <c r="W97" s="136"/>
      <c r="X97" s="136"/>
      <c r="Y97" s="8"/>
    </row>
    <row r="98" spans="19:25" ht="15" customHeight="1">
      <c r="S98" s="11"/>
      <c r="T98" s="141"/>
      <c r="U98" s="140"/>
      <c r="V98" s="142"/>
      <c r="W98" s="136"/>
      <c r="X98" s="136"/>
      <c r="Y98" s="8"/>
    </row>
    <row r="99" spans="19:25" ht="15">
      <c r="S99" s="11"/>
      <c r="T99" s="141"/>
      <c r="U99" s="140"/>
      <c r="V99" s="142"/>
      <c r="W99" s="136"/>
      <c r="X99" s="136"/>
      <c r="Y99" s="8"/>
    </row>
    <row r="100" spans="19:25" ht="15">
      <c r="S100" s="11"/>
      <c r="T100" s="141"/>
      <c r="U100" s="140"/>
      <c r="V100" s="142"/>
      <c r="W100" s="136"/>
      <c r="X100" s="136"/>
      <c r="Y100" s="8"/>
    </row>
    <row r="101" spans="19:25" ht="15">
      <c r="S101" s="11"/>
      <c r="T101" s="141"/>
      <c r="U101" s="140"/>
      <c r="V101" s="142"/>
      <c r="W101" s="136"/>
      <c r="X101" s="136"/>
      <c r="Y101" s="8"/>
    </row>
    <row r="102" spans="19:25" ht="15">
      <c r="S102" s="11"/>
      <c r="T102" s="141"/>
      <c r="U102" s="140"/>
      <c r="V102" s="142"/>
      <c r="W102" s="136"/>
      <c r="X102" s="136"/>
      <c r="Y102" s="8"/>
    </row>
    <row r="103" spans="19:25" ht="15">
      <c r="S103" s="11"/>
      <c r="T103" s="141"/>
      <c r="U103" s="140"/>
      <c r="V103" s="142"/>
      <c r="W103" s="136"/>
      <c r="X103" s="136"/>
      <c r="Y103" s="8"/>
    </row>
    <row r="104" spans="19:25" ht="15">
      <c r="S104" s="11"/>
      <c r="T104" s="141"/>
      <c r="U104" s="140"/>
      <c r="V104" s="142"/>
      <c r="W104" s="136"/>
      <c r="X104" s="136"/>
      <c r="Y104" s="8"/>
    </row>
    <row r="105" spans="19:25" ht="15" customHeight="1">
      <c r="S105" s="13"/>
      <c r="T105" s="141"/>
      <c r="U105" s="140"/>
      <c r="V105" s="142"/>
      <c r="W105" s="136"/>
      <c r="X105" s="136"/>
      <c r="Y105" s="8"/>
    </row>
    <row r="106" spans="19:25" ht="15" customHeight="1">
      <c r="S106" s="11"/>
      <c r="T106" s="141"/>
      <c r="U106" s="140"/>
      <c r="V106" s="142"/>
      <c r="W106" s="136"/>
      <c r="X106" s="136"/>
      <c r="Y106" s="8"/>
    </row>
    <row r="107" spans="19:25" ht="15">
      <c r="S107" s="11"/>
      <c r="T107" s="141"/>
      <c r="U107" s="140"/>
      <c r="V107" s="142"/>
      <c r="W107" s="136"/>
      <c r="X107" s="136"/>
      <c r="Y107" s="8"/>
    </row>
    <row r="108" spans="19:25" ht="15">
      <c r="S108" s="14"/>
      <c r="T108" s="141"/>
      <c r="U108" s="140"/>
      <c r="V108" s="142"/>
      <c r="W108" s="136"/>
      <c r="X108" s="136"/>
      <c r="Y108" s="8"/>
    </row>
    <row r="109" spans="19:25" ht="15">
      <c r="S109" s="8"/>
      <c r="T109" s="8"/>
      <c r="U109" s="8"/>
      <c r="V109" s="8"/>
      <c r="W109" s="8"/>
      <c r="X109" s="8"/>
      <c r="Y109" s="8"/>
    </row>
    <row r="110" spans="19:25" ht="15">
      <c r="S110" s="8"/>
      <c r="T110" s="8"/>
      <c r="U110" s="8"/>
      <c r="V110" s="8"/>
      <c r="W110" s="8"/>
      <c r="X110" s="8"/>
      <c r="Y110" s="8"/>
    </row>
    <row r="114" spans="19:20" ht="15">
      <c r="S114" s="6"/>
      <c r="T114" s="6"/>
    </row>
    <row r="115" spans="19:20" ht="15">
      <c r="S115" s="5"/>
      <c r="T115" s="5"/>
    </row>
  </sheetData>
  <sheetProtection/>
  <mergeCells count="45">
    <mergeCell ref="M1:O1"/>
    <mergeCell ref="J69:J73"/>
    <mergeCell ref="U105:U108"/>
    <mergeCell ref="U73:U76"/>
    <mergeCell ref="U77:U84"/>
    <mergeCell ref="J53:J60"/>
    <mergeCell ref="J61:J68"/>
    <mergeCell ref="T73:T76"/>
    <mergeCell ref="T77:T84"/>
    <mergeCell ref="W89:W96"/>
    <mergeCell ref="U89:U96"/>
    <mergeCell ref="V105:V108"/>
    <mergeCell ref="U97:U104"/>
    <mergeCell ref="T85:T88"/>
    <mergeCell ref="V73:V76"/>
    <mergeCell ref="V77:V84"/>
    <mergeCell ref="V85:V88"/>
    <mergeCell ref="V89:V96"/>
    <mergeCell ref="V97:V104"/>
    <mergeCell ref="X73:X76"/>
    <mergeCell ref="W77:W84"/>
    <mergeCell ref="X77:X84"/>
    <mergeCell ref="W85:W88"/>
    <mergeCell ref="X85:X88"/>
    <mergeCell ref="W73:W76"/>
    <mergeCell ref="X105:X108"/>
    <mergeCell ref="W105:W108"/>
    <mergeCell ref="X89:X96"/>
    <mergeCell ref="W97:W104"/>
    <mergeCell ref="X97:X104"/>
    <mergeCell ref="J5:J12"/>
    <mergeCell ref="U85:U88"/>
    <mergeCell ref="T89:T96"/>
    <mergeCell ref="T97:T104"/>
    <mergeCell ref="T105:T108"/>
    <mergeCell ref="B2:B3"/>
    <mergeCell ref="J34:J36"/>
    <mergeCell ref="J37:J40"/>
    <mergeCell ref="J41:J48"/>
    <mergeCell ref="J49:J52"/>
    <mergeCell ref="B1:K1"/>
    <mergeCell ref="J29:J33"/>
    <mergeCell ref="J23:J28"/>
    <mergeCell ref="J21:J22"/>
    <mergeCell ref="J13:J20"/>
  </mergeCells>
  <hyperlinks>
    <hyperlink ref="H2" r:id="rId1" display="Population (Census)"/>
    <hyperlink ref="B2:B3" r:id="rId2" display="Fiscal Year"/>
  </hyperlink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defaultGridColor="0" zoomScale="87" zoomScaleNormal="87" zoomScalePageLayoutView="0" colorId="22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8" sqref="F78"/>
    </sheetView>
  </sheetViews>
  <sheetFormatPr defaultColWidth="8.8515625" defaultRowHeight="15"/>
  <cols>
    <col min="1" max="1" width="15.7109375" style="63" customWidth="1"/>
    <col min="2" max="5" width="10.8515625" style="62" customWidth="1"/>
    <col min="6" max="6" width="10.8515625" style="70" customWidth="1"/>
    <col min="7" max="7" width="10.8515625" style="62" customWidth="1"/>
    <col min="8" max="8" width="13.7109375" style="62" customWidth="1"/>
    <col min="9" max="11" width="10.8515625" style="62" customWidth="1"/>
    <col min="12" max="16384" width="8.8515625" style="62" customWidth="1"/>
  </cols>
  <sheetData>
    <row r="1" spans="1:11" s="63" customFormat="1" ht="26.25" customHeight="1">
      <c r="A1" s="147" t="s">
        <v>145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0" s="63" customFormat="1" ht="12.75" customHeight="1">
      <c r="A2" s="148" t="s">
        <v>134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 s="63" customFormat="1" ht="12.75" customHeight="1">
      <c r="A3" s="149" t="s">
        <v>0</v>
      </c>
      <c r="B3" s="151" t="s">
        <v>135</v>
      </c>
      <c r="C3" s="152"/>
      <c r="D3" s="153"/>
      <c r="E3" s="151" t="s">
        <v>1</v>
      </c>
      <c r="F3" s="152"/>
      <c r="G3" s="153"/>
      <c r="H3" s="154" t="s">
        <v>136</v>
      </c>
      <c r="I3" s="151" t="s">
        <v>2</v>
      </c>
      <c r="J3" s="152"/>
      <c r="K3" s="152"/>
    </row>
    <row r="4" spans="1:11" s="63" customFormat="1" ht="25.5">
      <c r="A4" s="150"/>
      <c r="B4" s="67" t="s">
        <v>97</v>
      </c>
      <c r="C4" s="67" t="s">
        <v>3</v>
      </c>
      <c r="D4" s="67" t="s">
        <v>96</v>
      </c>
      <c r="E4" s="67" t="s">
        <v>97</v>
      </c>
      <c r="F4" s="68" t="s">
        <v>3</v>
      </c>
      <c r="G4" s="67" t="s">
        <v>96</v>
      </c>
      <c r="H4" s="155"/>
      <c r="I4" s="67" t="s">
        <v>97</v>
      </c>
      <c r="J4" s="67" t="s">
        <v>3</v>
      </c>
      <c r="K4" s="67" t="s">
        <v>96</v>
      </c>
    </row>
    <row r="5" spans="1:11" s="63" customFormat="1" ht="12.75">
      <c r="A5" s="66" t="s">
        <v>4</v>
      </c>
      <c r="B5" s="64">
        <v>6.5</v>
      </c>
      <c r="C5" s="64">
        <v>9.5</v>
      </c>
      <c r="D5" s="64">
        <v>-2.9</v>
      </c>
      <c r="E5" s="64">
        <v>81.4</v>
      </c>
      <c r="F5" s="69">
        <v>117.8</v>
      </c>
      <c r="G5" s="64">
        <v>-36.3</v>
      </c>
      <c r="H5" s="65">
        <v>0.0804</v>
      </c>
      <c r="I5" s="64">
        <v>6.8</v>
      </c>
      <c r="J5" s="64">
        <v>9.8</v>
      </c>
      <c r="K5" s="64">
        <v>-3</v>
      </c>
    </row>
    <row r="6" spans="1:11" s="63" customFormat="1" ht="12.75">
      <c r="A6" s="66" t="s">
        <v>5</v>
      </c>
      <c r="B6" s="64">
        <v>8.7</v>
      </c>
      <c r="C6" s="64">
        <v>13.7</v>
      </c>
      <c r="D6" s="64">
        <v>-4.9</v>
      </c>
      <c r="E6" s="64">
        <v>104.2</v>
      </c>
      <c r="F6" s="69">
        <v>163.3</v>
      </c>
      <c r="G6" s="64">
        <v>-59.1</v>
      </c>
      <c r="H6" s="65">
        <v>0.0836</v>
      </c>
      <c r="I6" s="64">
        <v>7.6</v>
      </c>
      <c r="J6" s="64">
        <v>12</v>
      </c>
      <c r="K6" s="64">
        <v>-4.3</v>
      </c>
    </row>
    <row r="7" spans="1:11" s="63" customFormat="1" ht="12.75">
      <c r="A7" s="66" t="s">
        <v>6</v>
      </c>
      <c r="B7" s="64">
        <v>14.6</v>
      </c>
      <c r="C7" s="64">
        <v>35.1</v>
      </c>
      <c r="D7" s="64">
        <v>-20.5</v>
      </c>
      <c r="E7" s="64">
        <v>156.3</v>
      </c>
      <c r="F7" s="69">
        <v>375.4</v>
      </c>
      <c r="G7" s="64">
        <v>-219.1</v>
      </c>
      <c r="H7" s="65">
        <v>0.0936</v>
      </c>
      <c r="I7" s="64">
        <v>10.1</v>
      </c>
      <c r="J7" s="64">
        <v>24.3</v>
      </c>
      <c r="K7" s="64">
        <v>-14.2</v>
      </c>
    </row>
    <row r="8" spans="1:11" s="63" customFormat="1" ht="12.75">
      <c r="A8" s="66" t="s">
        <v>7</v>
      </c>
      <c r="B8" s="64">
        <v>24</v>
      </c>
      <c r="C8" s="64">
        <v>78.6</v>
      </c>
      <c r="D8" s="64">
        <v>-54.6</v>
      </c>
      <c r="E8" s="64">
        <v>233.9</v>
      </c>
      <c r="F8" s="69">
        <v>765.6</v>
      </c>
      <c r="G8" s="64">
        <v>-531.7</v>
      </c>
      <c r="H8" s="65">
        <v>0.1026</v>
      </c>
      <c r="I8" s="64">
        <v>13.3</v>
      </c>
      <c r="J8" s="64">
        <v>43.6</v>
      </c>
      <c r="K8" s="64">
        <v>-30.3</v>
      </c>
    </row>
    <row r="9" spans="1:11" s="63" customFormat="1" ht="12.75">
      <c r="A9" s="66" t="s">
        <v>8</v>
      </c>
      <c r="B9" s="64">
        <v>43.7</v>
      </c>
      <c r="C9" s="64">
        <v>91.3</v>
      </c>
      <c r="D9" s="64">
        <v>-47.6</v>
      </c>
      <c r="E9" s="64">
        <v>461</v>
      </c>
      <c r="F9" s="69">
        <v>962.1</v>
      </c>
      <c r="G9" s="64">
        <v>-501.1</v>
      </c>
      <c r="H9" s="65">
        <v>0.0949</v>
      </c>
      <c r="I9" s="64">
        <v>20.9</v>
      </c>
      <c r="J9" s="64">
        <v>43.6</v>
      </c>
      <c r="K9" s="64">
        <v>-22.7</v>
      </c>
    </row>
    <row r="10" spans="1:11" s="63" customFormat="1" ht="12.75">
      <c r="A10" s="66" t="s">
        <v>9</v>
      </c>
      <c r="B10" s="64">
        <v>45.2</v>
      </c>
      <c r="C10" s="64">
        <v>92.7</v>
      </c>
      <c r="D10" s="64">
        <v>-47.6</v>
      </c>
      <c r="E10" s="64">
        <v>499</v>
      </c>
      <c r="F10" s="69">
        <v>1024.4</v>
      </c>
      <c r="G10" s="64">
        <v>-525.4</v>
      </c>
      <c r="H10" s="65">
        <v>0.0905</v>
      </c>
      <c r="I10" s="64">
        <v>20.4</v>
      </c>
      <c r="J10" s="64">
        <v>41.9</v>
      </c>
      <c r="K10" s="64">
        <v>-21.5</v>
      </c>
    </row>
    <row r="11" spans="1:11" s="63" customFormat="1" ht="12.75">
      <c r="A11" s="66" t="s">
        <v>10</v>
      </c>
      <c r="B11" s="64">
        <v>39.3</v>
      </c>
      <c r="C11" s="64">
        <v>55.2</v>
      </c>
      <c r="D11" s="64">
        <v>-15.9</v>
      </c>
      <c r="E11" s="64">
        <v>433.7</v>
      </c>
      <c r="F11" s="69">
        <v>609.6</v>
      </c>
      <c r="G11" s="64">
        <v>-175.9</v>
      </c>
      <c r="H11" s="65">
        <v>0.0906</v>
      </c>
      <c r="I11" s="64">
        <v>17.7</v>
      </c>
      <c r="J11" s="64">
        <v>24.8</v>
      </c>
      <c r="K11" s="64">
        <v>-7.2</v>
      </c>
    </row>
    <row r="12" spans="1:11" s="63" customFormat="1" ht="12.75">
      <c r="A12" s="66" t="s">
        <v>11</v>
      </c>
      <c r="B12" s="64">
        <v>38.5</v>
      </c>
      <c r="C12" s="64">
        <v>34.5</v>
      </c>
      <c r="D12" s="64">
        <v>4</v>
      </c>
      <c r="E12" s="64">
        <v>385.1</v>
      </c>
      <c r="F12" s="69">
        <v>345</v>
      </c>
      <c r="G12" s="64">
        <v>40.2</v>
      </c>
      <c r="H12" s="65">
        <v>0.1</v>
      </c>
      <c r="I12" s="64">
        <v>16.5</v>
      </c>
      <c r="J12" s="64">
        <v>14.8</v>
      </c>
      <c r="K12" s="64">
        <v>1.7</v>
      </c>
    </row>
    <row r="13" spans="1:11" s="63" customFormat="1" ht="12.75">
      <c r="A13" s="66" t="s">
        <v>12</v>
      </c>
      <c r="B13" s="64">
        <v>41.6</v>
      </c>
      <c r="C13" s="64">
        <v>29.8</v>
      </c>
      <c r="D13" s="64">
        <v>11.8</v>
      </c>
      <c r="E13" s="64">
        <v>392.8</v>
      </c>
      <c r="F13" s="69">
        <v>281.3</v>
      </c>
      <c r="G13" s="64">
        <v>111.5</v>
      </c>
      <c r="H13" s="65">
        <v>0.1058</v>
      </c>
      <c r="I13" s="64">
        <v>16.2</v>
      </c>
      <c r="J13" s="64">
        <v>11.6</v>
      </c>
      <c r="K13" s="64">
        <v>4.6</v>
      </c>
    </row>
    <row r="14" spans="1:11" s="63" customFormat="1" ht="12.75">
      <c r="A14" s="66" t="s">
        <v>13</v>
      </c>
      <c r="B14" s="64">
        <v>39.4</v>
      </c>
      <c r="C14" s="64">
        <v>38.8</v>
      </c>
      <c r="D14" s="64">
        <v>0.6</v>
      </c>
      <c r="E14" s="64">
        <v>384.9</v>
      </c>
      <c r="F14" s="69">
        <v>379.2</v>
      </c>
      <c r="G14" s="64">
        <v>5.7</v>
      </c>
      <c r="H14" s="65">
        <v>0.1024</v>
      </c>
      <c r="I14" s="64">
        <v>14.5</v>
      </c>
      <c r="J14" s="64">
        <v>14.3</v>
      </c>
      <c r="K14" s="64">
        <v>0.2</v>
      </c>
    </row>
    <row r="15" spans="1:11" s="63" customFormat="1" ht="12.75">
      <c r="A15" s="66" t="s">
        <v>14</v>
      </c>
      <c r="B15" s="64">
        <v>39.4</v>
      </c>
      <c r="C15" s="64">
        <v>42.6</v>
      </c>
      <c r="D15" s="64">
        <v>-3.1</v>
      </c>
      <c r="E15" s="64">
        <v>370.4</v>
      </c>
      <c r="F15" s="69">
        <v>399.6</v>
      </c>
      <c r="G15" s="64">
        <v>-29.3</v>
      </c>
      <c r="H15" s="65">
        <v>0.1065</v>
      </c>
      <c r="I15" s="64">
        <v>14.4</v>
      </c>
      <c r="J15" s="64">
        <v>15.6</v>
      </c>
      <c r="K15" s="64">
        <v>-1.1</v>
      </c>
    </row>
    <row r="16" spans="1:11" s="63" customFormat="1" ht="12.75">
      <c r="A16" s="66" t="s">
        <v>15</v>
      </c>
      <c r="B16" s="64">
        <v>51.6</v>
      </c>
      <c r="C16" s="64">
        <v>45.5</v>
      </c>
      <c r="D16" s="64">
        <v>6.1</v>
      </c>
      <c r="E16" s="64">
        <v>493</v>
      </c>
      <c r="F16" s="69">
        <v>434.7</v>
      </c>
      <c r="G16" s="64">
        <v>58.3</v>
      </c>
      <c r="H16" s="65">
        <v>0.1047</v>
      </c>
      <c r="I16" s="64">
        <v>16.1</v>
      </c>
      <c r="J16" s="64">
        <v>14.2</v>
      </c>
      <c r="K16" s="64">
        <v>1.9</v>
      </c>
    </row>
    <row r="17" spans="1:11" s="63" customFormat="1" ht="12.75">
      <c r="A17" s="66" t="s">
        <v>16</v>
      </c>
      <c r="B17" s="64">
        <v>66.2</v>
      </c>
      <c r="C17" s="64">
        <v>67.7</v>
      </c>
      <c r="D17" s="64">
        <v>-1.5</v>
      </c>
      <c r="E17" s="64">
        <v>635</v>
      </c>
      <c r="F17" s="69">
        <v>649.6</v>
      </c>
      <c r="G17" s="64">
        <v>-14.6</v>
      </c>
      <c r="H17" s="65">
        <v>0.1042</v>
      </c>
      <c r="I17" s="64">
        <v>19</v>
      </c>
      <c r="J17" s="64">
        <v>19.4</v>
      </c>
      <c r="K17" s="64">
        <v>-0.4</v>
      </c>
    </row>
    <row r="18" spans="1:11" s="63" customFormat="1" ht="12.75">
      <c r="A18" s="66" t="s">
        <v>17</v>
      </c>
      <c r="B18" s="64">
        <v>69.6</v>
      </c>
      <c r="C18" s="64">
        <v>76.1</v>
      </c>
      <c r="D18" s="64">
        <v>-6.5</v>
      </c>
      <c r="E18" s="64">
        <v>619.3</v>
      </c>
      <c r="F18" s="69">
        <v>677.1</v>
      </c>
      <c r="G18" s="64">
        <v>-57.8</v>
      </c>
      <c r="H18" s="65">
        <v>0.1124</v>
      </c>
      <c r="I18" s="64">
        <v>18.7</v>
      </c>
      <c r="J18" s="64">
        <v>20.4</v>
      </c>
      <c r="K18" s="64">
        <v>-1.7</v>
      </c>
    </row>
    <row r="19" spans="1:11" s="63" customFormat="1" ht="12.75">
      <c r="A19" s="66" t="s">
        <v>18</v>
      </c>
      <c r="B19" s="64">
        <v>69.7</v>
      </c>
      <c r="C19" s="64">
        <v>70.9</v>
      </c>
      <c r="D19" s="64">
        <v>-1.2</v>
      </c>
      <c r="E19" s="64">
        <v>599.3</v>
      </c>
      <c r="F19" s="69">
        <v>609.2</v>
      </c>
      <c r="G19" s="64">
        <v>-9.9</v>
      </c>
      <c r="H19" s="65">
        <v>0.1163</v>
      </c>
      <c r="I19" s="64">
        <v>18.5</v>
      </c>
      <c r="J19" s="64">
        <v>18.8</v>
      </c>
      <c r="K19" s="64">
        <v>-0.3</v>
      </c>
    </row>
    <row r="20" spans="1:11" s="63" customFormat="1" ht="12.75">
      <c r="A20" s="66" t="s">
        <v>19</v>
      </c>
      <c r="B20" s="64">
        <v>65.5</v>
      </c>
      <c r="C20" s="64">
        <v>68.4</v>
      </c>
      <c r="D20" s="64">
        <v>-3</v>
      </c>
      <c r="E20" s="64">
        <v>544.1</v>
      </c>
      <c r="F20" s="69">
        <v>568.9</v>
      </c>
      <c r="G20" s="64">
        <v>-24.9</v>
      </c>
      <c r="H20" s="65">
        <v>0.1203</v>
      </c>
      <c r="I20" s="64">
        <v>16.5</v>
      </c>
      <c r="J20" s="64">
        <v>17.3</v>
      </c>
      <c r="K20" s="64">
        <v>-0.8</v>
      </c>
    </row>
    <row r="21" spans="1:11" s="63" customFormat="1" ht="12.75">
      <c r="A21" s="66" t="s">
        <v>20</v>
      </c>
      <c r="B21" s="64">
        <v>74.6</v>
      </c>
      <c r="C21" s="64">
        <v>70.6</v>
      </c>
      <c r="D21" s="64">
        <v>3.9</v>
      </c>
      <c r="E21" s="64">
        <v>590.6</v>
      </c>
      <c r="F21" s="69">
        <v>559.3</v>
      </c>
      <c r="G21" s="64">
        <v>31.2</v>
      </c>
      <c r="H21" s="65">
        <v>0.1263</v>
      </c>
      <c r="I21" s="64">
        <v>17.5</v>
      </c>
      <c r="J21" s="64">
        <v>16.5</v>
      </c>
      <c r="K21" s="64">
        <v>0.9</v>
      </c>
    </row>
    <row r="22" spans="1:11" s="63" customFormat="1" ht="12.75">
      <c r="A22" s="66" t="s">
        <v>21</v>
      </c>
      <c r="B22" s="64">
        <v>80</v>
      </c>
      <c r="C22" s="64">
        <v>76.6</v>
      </c>
      <c r="D22" s="64">
        <v>3.4</v>
      </c>
      <c r="E22" s="64">
        <v>602.8</v>
      </c>
      <c r="F22" s="69">
        <v>577.1</v>
      </c>
      <c r="G22" s="64">
        <v>25.7</v>
      </c>
      <c r="H22" s="65">
        <v>0.1327</v>
      </c>
      <c r="I22" s="64">
        <v>17.7</v>
      </c>
      <c r="J22" s="64">
        <v>17</v>
      </c>
      <c r="K22" s="64">
        <v>0.8</v>
      </c>
    </row>
    <row r="23" spans="1:11" s="63" customFormat="1" ht="12.75">
      <c r="A23" s="66" t="s">
        <v>22</v>
      </c>
      <c r="B23" s="64">
        <v>79.6</v>
      </c>
      <c r="C23" s="64">
        <v>82.4</v>
      </c>
      <c r="D23" s="64">
        <v>-2.8</v>
      </c>
      <c r="E23" s="64">
        <v>566.8</v>
      </c>
      <c r="F23" s="69">
        <v>586.5</v>
      </c>
      <c r="G23" s="64">
        <v>-19.7</v>
      </c>
      <c r="H23" s="65">
        <v>0.1405</v>
      </c>
      <c r="I23" s="64">
        <v>17.3</v>
      </c>
      <c r="J23" s="64">
        <v>17.9</v>
      </c>
      <c r="K23" s="64">
        <v>-0.6</v>
      </c>
    </row>
    <row r="24" spans="1:11" s="63" customFormat="1" ht="12.75">
      <c r="A24" s="66" t="s">
        <v>23</v>
      </c>
      <c r="B24" s="64">
        <v>79.2</v>
      </c>
      <c r="C24" s="64">
        <v>92.1</v>
      </c>
      <c r="D24" s="64">
        <v>-12.8</v>
      </c>
      <c r="E24" s="64">
        <v>542.4</v>
      </c>
      <c r="F24" s="69">
        <v>630.4</v>
      </c>
      <c r="G24" s="64">
        <v>-87.9</v>
      </c>
      <c r="H24" s="65">
        <v>0.1461</v>
      </c>
      <c r="I24" s="64">
        <v>16.2</v>
      </c>
      <c r="J24" s="64">
        <v>18.8</v>
      </c>
      <c r="K24" s="64">
        <v>-2.6</v>
      </c>
    </row>
    <row r="25" spans="1:11" s="63" customFormat="1" ht="12.75">
      <c r="A25" s="66" t="s">
        <v>24</v>
      </c>
      <c r="B25" s="64">
        <v>92.5</v>
      </c>
      <c r="C25" s="64">
        <v>92.2</v>
      </c>
      <c r="D25" s="64">
        <v>0.3</v>
      </c>
      <c r="E25" s="64">
        <v>630.5</v>
      </c>
      <c r="F25" s="69">
        <v>628.4</v>
      </c>
      <c r="G25" s="64">
        <v>2</v>
      </c>
      <c r="H25" s="65">
        <v>0.1467</v>
      </c>
      <c r="I25" s="64">
        <v>17.8</v>
      </c>
      <c r="J25" s="64">
        <v>17.8</v>
      </c>
      <c r="K25" s="64">
        <v>0.1</v>
      </c>
    </row>
    <row r="26" spans="1:11" s="63" customFormat="1" ht="12.75">
      <c r="A26" s="66" t="s">
        <v>25</v>
      </c>
      <c r="B26" s="64">
        <v>94.4</v>
      </c>
      <c r="C26" s="64">
        <v>97.7</v>
      </c>
      <c r="D26" s="64">
        <v>-3.3</v>
      </c>
      <c r="E26" s="64">
        <v>626.3</v>
      </c>
      <c r="F26" s="69">
        <v>648.5</v>
      </c>
      <c r="G26" s="64">
        <v>-22.1</v>
      </c>
      <c r="H26" s="65">
        <v>0.1507</v>
      </c>
      <c r="I26" s="64">
        <v>17.8</v>
      </c>
      <c r="J26" s="64">
        <v>18.4</v>
      </c>
      <c r="K26" s="64">
        <v>-0.6</v>
      </c>
    </row>
    <row r="27" spans="1:11" s="63" customFormat="1" ht="12.75">
      <c r="A27" s="66" t="s">
        <v>26</v>
      </c>
      <c r="B27" s="64">
        <v>99.7</v>
      </c>
      <c r="C27" s="64">
        <v>106.8</v>
      </c>
      <c r="D27" s="64">
        <v>-7.1</v>
      </c>
      <c r="E27" s="64">
        <v>659.7</v>
      </c>
      <c r="F27" s="69">
        <v>707</v>
      </c>
      <c r="G27" s="64">
        <v>-47.3</v>
      </c>
      <c r="H27" s="65">
        <v>0.1511</v>
      </c>
      <c r="I27" s="64">
        <v>17.6</v>
      </c>
      <c r="J27" s="64">
        <v>18.8</v>
      </c>
      <c r="K27" s="64">
        <v>-1.3</v>
      </c>
    </row>
    <row r="28" spans="1:11" s="63" customFormat="1" ht="12.75">
      <c r="A28" s="66" t="s">
        <v>27</v>
      </c>
      <c r="B28" s="64">
        <v>106.6</v>
      </c>
      <c r="C28" s="64">
        <v>111.3</v>
      </c>
      <c r="D28" s="64">
        <v>-4.8</v>
      </c>
      <c r="E28" s="64">
        <v>674.9</v>
      </c>
      <c r="F28" s="69">
        <v>705</v>
      </c>
      <c r="G28" s="64">
        <v>-30.1</v>
      </c>
      <c r="H28" s="65">
        <v>0.1579</v>
      </c>
      <c r="I28" s="64">
        <v>17.8</v>
      </c>
      <c r="J28" s="64">
        <v>18.6</v>
      </c>
      <c r="K28" s="64">
        <v>-0.8</v>
      </c>
    </row>
    <row r="29" spans="1:11" s="63" customFormat="1" ht="12.75">
      <c r="A29" s="66" t="s">
        <v>28</v>
      </c>
      <c r="B29" s="64">
        <v>112.6</v>
      </c>
      <c r="C29" s="64">
        <v>118.5</v>
      </c>
      <c r="D29" s="64">
        <v>-5.9</v>
      </c>
      <c r="E29" s="64">
        <v>703.8</v>
      </c>
      <c r="F29" s="69">
        <v>740.8</v>
      </c>
      <c r="G29" s="64">
        <v>-37</v>
      </c>
      <c r="H29" s="65">
        <v>0.16</v>
      </c>
      <c r="I29" s="64">
        <v>17.6</v>
      </c>
      <c r="J29" s="64">
        <v>18.5</v>
      </c>
      <c r="K29" s="64">
        <v>-0.9</v>
      </c>
    </row>
    <row r="30" spans="1:11" s="63" customFormat="1" ht="12.75">
      <c r="A30" s="66" t="s">
        <v>29</v>
      </c>
      <c r="B30" s="64">
        <v>116.8</v>
      </c>
      <c r="C30" s="64">
        <v>118.2</v>
      </c>
      <c r="D30" s="64">
        <v>-1.4</v>
      </c>
      <c r="E30" s="64">
        <v>720.6</v>
      </c>
      <c r="F30" s="69">
        <v>729.4</v>
      </c>
      <c r="G30" s="64">
        <v>-8.7</v>
      </c>
      <c r="H30" s="65">
        <v>0.1621</v>
      </c>
      <c r="I30" s="64">
        <v>17</v>
      </c>
      <c r="J30" s="64">
        <v>17.2</v>
      </c>
      <c r="K30" s="64">
        <v>-0.2</v>
      </c>
    </row>
    <row r="31" spans="1:11" s="63" customFormat="1" ht="12.75">
      <c r="A31" s="66" t="s">
        <v>30</v>
      </c>
      <c r="B31" s="64">
        <v>130.8</v>
      </c>
      <c r="C31" s="64">
        <v>134.5</v>
      </c>
      <c r="D31" s="64">
        <v>-3.7</v>
      </c>
      <c r="E31" s="64">
        <v>788.6</v>
      </c>
      <c r="F31" s="69">
        <v>810.9</v>
      </c>
      <c r="G31" s="64">
        <v>-22.3</v>
      </c>
      <c r="H31" s="65">
        <v>0.1659</v>
      </c>
      <c r="I31" s="64">
        <v>17.3</v>
      </c>
      <c r="J31" s="64">
        <v>17.8</v>
      </c>
      <c r="K31" s="64">
        <v>-0.5</v>
      </c>
    </row>
    <row r="32" spans="1:11" s="63" customFormat="1" ht="12.75">
      <c r="A32" s="66" t="s">
        <v>31</v>
      </c>
      <c r="B32" s="64">
        <v>148.8</v>
      </c>
      <c r="C32" s="64">
        <v>157.5</v>
      </c>
      <c r="D32" s="64">
        <v>-8.6</v>
      </c>
      <c r="E32" s="64">
        <v>875.4</v>
      </c>
      <c r="F32" s="69">
        <v>926.3</v>
      </c>
      <c r="G32" s="64">
        <v>-50.8</v>
      </c>
      <c r="H32" s="65">
        <v>0.17</v>
      </c>
      <c r="I32" s="64">
        <v>18.4</v>
      </c>
      <c r="J32" s="64">
        <v>19.4</v>
      </c>
      <c r="K32" s="64">
        <v>-1.1</v>
      </c>
    </row>
    <row r="33" spans="1:11" s="63" customFormat="1" ht="12.75">
      <c r="A33" s="66" t="s">
        <v>32</v>
      </c>
      <c r="B33" s="64">
        <v>153</v>
      </c>
      <c r="C33" s="64">
        <v>178.1</v>
      </c>
      <c r="D33" s="64">
        <v>-25.2</v>
      </c>
      <c r="E33" s="64">
        <v>866.7</v>
      </c>
      <c r="F33" s="69">
        <v>1009.3</v>
      </c>
      <c r="G33" s="64">
        <v>-142.6</v>
      </c>
      <c r="H33" s="65">
        <v>0.1765</v>
      </c>
      <c r="I33" s="64">
        <v>17.6</v>
      </c>
      <c r="J33" s="64">
        <v>20.5</v>
      </c>
      <c r="K33" s="64">
        <v>-2.9</v>
      </c>
    </row>
    <row r="34" spans="1:11" s="63" customFormat="1" ht="12.75">
      <c r="A34" s="66" t="s">
        <v>33</v>
      </c>
      <c r="B34" s="64">
        <v>186.9</v>
      </c>
      <c r="C34" s="64">
        <v>183.6</v>
      </c>
      <c r="D34" s="64">
        <v>3.2</v>
      </c>
      <c r="E34" s="64">
        <v>993.5</v>
      </c>
      <c r="F34" s="69">
        <v>976.3</v>
      </c>
      <c r="G34" s="64">
        <v>17.2</v>
      </c>
      <c r="H34" s="65">
        <v>0.1881</v>
      </c>
      <c r="I34" s="64">
        <v>19.7</v>
      </c>
      <c r="J34" s="64">
        <v>19.4</v>
      </c>
      <c r="K34" s="64">
        <v>0.3</v>
      </c>
    </row>
    <row r="35" spans="1:11" s="63" customFormat="1" ht="12.75">
      <c r="A35" s="66" t="s">
        <v>34</v>
      </c>
      <c r="B35" s="64">
        <v>192.8</v>
      </c>
      <c r="C35" s="64">
        <v>195.6</v>
      </c>
      <c r="D35" s="64">
        <v>-2.8</v>
      </c>
      <c r="E35" s="64">
        <v>967.9</v>
      </c>
      <c r="F35" s="69">
        <v>982.2</v>
      </c>
      <c r="G35" s="64">
        <v>-14.3</v>
      </c>
      <c r="H35" s="65">
        <v>0.1992</v>
      </c>
      <c r="I35" s="64">
        <v>19</v>
      </c>
      <c r="J35" s="64">
        <v>19.3</v>
      </c>
      <c r="K35" s="64">
        <v>-0.3</v>
      </c>
    </row>
    <row r="36" spans="1:11" s="63" customFormat="1" ht="12.75">
      <c r="A36" s="66" t="s">
        <v>35</v>
      </c>
      <c r="B36" s="64">
        <v>187.1</v>
      </c>
      <c r="C36" s="64">
        <v>210.2</v>
      </c>
      <c r="D36" s="64">
        <v>-23</v>
      </c>
      <c r="E36" s="64">
        <v>877.4</v>
      </c>
      <c r="F36" s="69">
        <v>985.3</v>
      </c>
      <c r="G36" s="64">
        <v>-108</v>
      </c>
      <c r="H36" s="65">
        <v>0.2133</v>
      </c>
      <c r="I36" s="64">
        <v>17.3</v>
      </c>
      <c r="J36" s="64">
        <v>19.5</v>
      </c>
      <c r="K36" s="64">
        <v>-2.1</v>
      </c>
    </row>
    <row r="37" spans="1:11" s="63" customFormat="1" ht="12.75">
      <c r="A37" s="66" t="s">
        <v>36</v>
      </c>
      <c r="B37" s="64">
        <v>207.3</v>
      </c>
      <c r="C37" s="64">
        <v>230.7</v>
      </c>
      <c r="D37" s="64">
        <v>-23.4</v>
      </c>
      <c r="E37" s="64">
        <v>908.1</v>
      </c>
      <c r="F37" s="69">
        <v>1010.4</v>
      </c>
      <c r="G37" s="64">
        <v>-102.4</v>
      </c>
      <c r="H37" s="65">
        <v>0.2283</v>
      </c>
      <c r="I37" s="64">
        <v>17.6</v>
      </c>
      <c r="J37" s="64">
        <v>19.6</v>
      </c>
      <c r="K37" s="64">
        <v>-2</v>
      </c>
    </row>
    <row r="38" spans="1:11" s="63" customFormat="1" ht="12.75">
      <c r="A38" s="66" t="s">
        <v>37</v>
      </c>
      <c r="B38" s="64">
        <v>230.8</v>
      </c>
      <c r="C38" s="64">
        <v>245.7</v>
      </c>
      <c r="D38" s="64">
        <v>-14.9</v>
      </c>
      <c r="E38" s="64">
        <v>956.5</v>
      </c>
      <c r="F38" s="69">
        <v>1018.3</v>
      </c>
      <c r="G38" s="64">
        <v>-61.8</v>
      </c>
      <c r="H38" s="65">
        <v>0.2413</v>
      </c>
      <c r="I38" s="64">
        <v>17.6</v>
      </c>
      <c r="J38" s="64">
        <v>18.7</v>
      </c>
      <c r="K38" s="64">
        <v>-1.1</v>
      </c>
    </row>
    <row r="39" spans="1:11" s="63" customFormat="1" ht="12.75">
      <c r="A39" s="66" t="s">
        <v>38</v>
      </c>
      <c r="B39" s="64">
        <v>263.2</v>
      </c>
      <c r="C39" s="64">
        <v>269.4</v>
      </c>
      <c r="D39" s="64">
        <v>-6.1</v>
      </c>
      <c r="E39" s="64">
        <v>1003.9</v>
      </c>
      <c r="F39" s="69">
        <v>1027.3</v>
      </c>
      <c r="G39" s="64">
        <v>-23.4</v>
      </c>
      <c r="H39" s="65">
        <v>0.2622</v>
      </c>
      <c r="I39" s="64">
        <v>18.3</v>
      </c>
      <c r="J39" s="64">
        <v>18.7</v>
      </c>
      <c r="K39" s="64">
        <v>-0.4</v>
      </c>
    </row>
    <row r="40" spans="1:11" s="63" customFormat="1" ht="12.75">
      <c r="A40" s="66" t="s">
        <v>39</v>
      </c>
      <c r="B40" s="64">
        <v>279.1</v>
      </c>
      <c r="C40" s="64">
        <v>332.3</v>
      </c>
      <c r="D40" s="64">
        <v>-53.2</v>
      </c>
      <c r="E40" s="64">
        <v>965.7</v>
      </c>
      <c r="F40" s="69">
        <v>1149.9</v>
      </c>
      <c r="G40" s="64">
        <v>-184.2</v>
      </c>
      <c r="H40" s="65">
        <v>0.289</v>
      </c>
      <c r="I40" s="64">
        <v>17.9</v>
      </c>
      <c r="J40" s="64">
        <v>21.3</v>
      </c>
      <c r="K40" s="64">
        <v>-3.4</v>
      </c>
    </row>
    <row r="41" spans="1:11" s="63" customFormat="1" ht="12.75">
      <c r="A41" s="66" t="s">
        <v>40</v>
      </c>
      <c r="B41" s="64">
        <v>298.1</v>
      </c>
      <c r="C41" s="64">
        <v>371.8</v>
      </c>
      <c r="D41" s="64">
        <v>-73.7</v>
      </c>
      <c r="E41" s="64">
        <v>955.9</v>
      </c>
      <c r="F41" s="69">
        <v>1192.4</v>
      </c>
      <c r="G41" s="64">
        <v>-236.5</v>
      </c>
      <c r="H41" s="65">
        <v>0.3118</v>
      </c>
      <c r="I41" s="64">
        <v>17.1</v>
      </c>
      <c r="J41" s="64">
        <v>21.4</v>
      </c>
      <c r="K41" s="64">
        <v>-4.2</v>
      </c>
    </row>
    <row r="42" spans="1:11" s="63" customFormat="1" ht="12.75">
      <c r="A42" s="66" t="s">
        <v>41</v>
      </c>
      <c r="B42" s="64">
        <v>355.6</v>
      </c>
      <c r="C42" s="64">
        <v>409.2</v>
      </c>
      <c r="D42" s="64">
        <v>-53.7</v>
      </c>
      <c r="E42" s="64">
        <v>1054.4</v>
      </c>
      <c r="F42" s="69">
        <v>1213.6</v>
      </c>
      <c r="G42" s="64">
        <v>-159.1</v>
      </c>
      <c r="H42" s="65">
        <v>0.3372</v>
      </c>
      <c r="I42" s="64">
        <v>18</v>
      </c>
      <c r="J42" s="64">
        <v>20.7</v>
      </c>
      <c r="K42" s="64">
        <v>-2.7</v>
      </c>
    </row>
    <row r="43" spans="1:11" s="63" customFormat="1" ht="12.75">
      <c r="A43" s="66" t="s">
        <v>42</v>
      </c>
      <c r="B43" s="64">
        <v>399.6</v>
      </c>
      <c r="C43" s="64">
        <v>458.7</v>
      </c>
      <c r="D43" s="64">
        <v>-59.2</v>
      </c>
      <c r="E43" s="64">
        <v>1113.3</v>
      </c>
      <c r="F43" s="69">
        <v>1278.2</v>
      </c>
      <c r="G43" s="64">
        <v>-164.9</v>
      </c>
      <c r="H43" s="65">
        <v>0.3589</v>
      </c>
      <c r="I43" s="64">
        <v>18</v>
      </c>
      <c r="J43" s="64">
        <v>20.7</v>
      </c>
      <c r="K43" s="64">
        <v>-2.7</v>
      </c>
    </row>
    <row r="44" spans="1:11" s="63" customFormat="1" ht="12.75">
      <c r="A44" s="66" t="s">
        <v>43</v>
      </c>
      <c r="B44" s="64">
        <v>463.3</v>
      </c>
      <c r="C44" s="64">
        <v>504</v>
      </c>
      <c r="D44" s="64">
        <v>-40.7</v>
      </c>
      <c r="E44" s="64">
        <v>1186.7</v>
      </c>
      <c r="F44" s="69">
        <v>1291.1</v>
      </c>
      <c r="G44" s="64">
        <v>-104.3</v>
      </c>
      <c r="H44" s="65">
        <v>0.3904</v>
      </c>
      <c r="I44" s="64">
        <v>18.5</v>
      </c>
      <c r="J44" s="64">
        <v>20.1</v>
      </c>
      <c r="K44" s="64">
        <v>-1.6</v>
      </c>
    </row>
    <row r="45" spans="1:11" s="63" customFormat="1" ht="12.75">
      <c r="A45" s="66" t="s">
        <v>44</v>
      </c>
      <c r="B45" s="64">
        <v>517.1</v>
      </c>
      <c r="C45" s="64">
        <v>590.9</v>
      </c>
      <c r="D45" s="64">
        <v>-73.8</v>
      </c>
      <c r="E45" s="64">
        <v>1197.3</v>
      </c>
      <c r="F45" s="69">
        <v>1368.2</v>
      </c>
      <c r="G45" s="64">
        <v>-170.9</v>
      </c>
      <c r="H45" s="65">
        <v>0.4319</v>
      </c>
      <c r="I45" s="64">
        <v>19</v>
      </c>
      <c r="J45" s="64">
        <v>21.7</v>
      </c>
      <c r="K45" s="64">
        <v>-2.7</v>
      </c>
    </row>
    <row r="46" spans="1:11" s="63" customFormat="1" ht="12.75">
      <c r="A46" s="66" t="s">
        <v>45</v>
      </c>
      <c r="B46" s="64">
        <v>599.3</v>
      </c>
      <c r="C46" s="64">
        <v>678.2</v>
      </c>
      <c r="D46" s="64">
        <v>-79</v>
      </c>
      <c r="E46" s="64">
        <v>1251.1</v>
      </c>
      <c r="F46" s="69">
        <v>1416</v>
      </c>
      <c r="G46" s="64">
        <v>-164.9</v>
      </c>
      <c r="H46" s="65">
        <v>0.479</v>
      </c>
      <c r="I46" s="64">
        <v>19.6</v>
      </c>
      <c r="J46" s="64">
        <v>22.2</v>
      </c>
      <c r="K46" s="64">
        <v>-2.6</v>
      </c>
    </row>
    <row r="47" spans="1:11" s="63" customFormat="1" ht="12.75">
      <c r="A47" s="66" t="s">
        <v>46</v>
      </c>
      <c r="B47" s="64">
        <v>617.8</v>
      </c>
      <c r="C47" s="64">
        <v>745.7</v>
      </c>
      <c r="D47" s="64">
        <v>-128</v>
      </c>
      <c r="E47" s="64">
        <v>1202.6</v>
      </c>
      <c r="F47" s="69">
        <v>1451.7</v>
      </c>
      <c r="G47" s="64">
        <v>-249.1</v>
      </c>
      <c r="H47" s="65">
        <v>0.5137</v>
      </c>
      <c r="I47" s="64">
        <v>19.2</v>
      </c>
      <c r="J47" s="64">
        <v>23.1</v>
      </c>
      <c r="K47" s="64">
        <v>-4</v>
      </c>
    </row>
    <row r="48" spans="1:11" s="63" customFormat="1" ht="12.75">
      <c r="A48" s="66" t="s">
        <v>47</v>
      </c>
      <c r="B48" s="64">
        <v>600.6</v>
      </c>
      <c r="C48" s="64">
        <v>808.4</v>
      </c>
      <c r="D48" s="64">
        <v>-207.8</v>
      </c>
      <c r="E48" s="64">
        <v>1113.4</v>
      </c>
      <c r="F48" s="69">
        <v>1498.6</v>
      </c>
      <c r="G48" s="64">
        <v>-385.2</v>
      </c>
      <c r="H48" s="65">
        <v>0.5394</v>
      </c>
      <c r="I48" s="64">
        <v>17.5</v>
      </c>
      <c r="J48" s="64">
        <v>23.5</v>
      </c>
      <c r="K48" s="64">
        <v>-6</v>
      </c>
    </row>
    <row r="49" spans="1:11" s="63" customFormat="1" ht="12.75">
      <c r="A49" s="66" t="s">
        <v>48</v>
      </c>
      <c r="B49" s="64">
        <v>666.4</v>
      </c>
      <c r="C49" s="64">
        <v>851.8</v>
      </c>
      <c r="D49" s="64">
        <v>-185.4</v>
      </c>
      <c r="E49" s="64">
        <v>1173.9</v>
      </c>
      <c r="F49" s="69">
        <v>1500.4</v>
      </c>
      <c r="G49" s="64">
        <v>-326.5</v>
      </c>
      <c r="H49" s="65">
        <v>0.5677</v>
      </c>
      <c r="I49" s="64">
        <v>17.3</v>
      </c>
      <c r="J49" s="64">
        <v>22.2</v>
      </c>
      <c r="K49" s="64">
        <v>-4.8</v>
      </c>
    </row>
    <row r="50" spans="1:11" s="63" customFormat="1" ht="12.75">
      <c r="A50" s="66" t="s">
        <v>49</v>
      </c>
      <c r="B50" s="64">
        <v>734</v>
      </c>
      <c r="C50" s="64">
        <v>946.3</v>
      </c>
      <c r="D50" s="64">
        <v>-212.3</v>
      </c>
      <c r="E50" s="64">
        <v>1250.5</v>
      </c>
      <c r="F50" s="69">
        <v>1612.2</v>
      </c>
      <c r="G50" s="64">
        <v>-361.7</v>
      </c>
      <c r="H50" s="65">
        <v>0.587</v>
      </c>
      <c r="I50" s="64">
        <v>17.7</v>
      </c>
      <c r="J50" s="64">
        <v>22.8</v>
      </c>
      <c r="K50" s="64">
        <v>-5.1</v>
      </c>
    </row>
    <row r="51" spans="1:11" s="63" customFormat="1" ht="12.75">
      <c r="A51" s="66" t="s">
        <v>50</v>
      </c>
      <c r="B51" s="64">
        <v>769.2</v>
      </c>
      <c r="C51" s="64">
        <v>990.4</v>
      </c>
      <c r="D51" s="64">
        <v>-221.2</v>
      </c>
      <c r="E51" s="64">
        <v>1277.2</v>
      </c>
      <c r="F51" s="69">
        <v>1644.6</v>
      </c>
      <c r="G51" s="64">
        <v>-367.4</v>
      </c>
      <c r="H51" s="65">
        <v>0.6022</v>
      </c>
      <c r="I51" s="64">
        <v>17.5</v>
      </c>
      <c r="J51" s="64">
        <v>22.5</v>
      </c>
      <c r="K51" s="64">
        <v>-5</v>
      </c>
    </row>
    <row r="52" spans="1:11" s="63" customFormat="1" ht="12.75">
      <c r="A52" s="66" t="s">
        <v>51</v>
      </c>
      <c r="B52" s="64">
        <v>854.3</v>
      </c>
      <c r="C52" s="64">
        <v>1004</v>
      </c>
      <c r="D52" s="64">
        <v>-149.7</v>
      </c>
      <c r="E52" s="64">
        <v>1375</v>
      </c>
      <c r="F52" s="69">
        <v>1616</v>
      </c>
      <c r="G52" s="64">
        <v>-241</v>
      </c>
      <c r="H52" s="65">
        <v>0.6213</v>
      </c>
      <c r="I52" s="64">
        <v>18.4</v>
      </c>
      <c r="J52" s="64">
        <v>21.6</v>
      </c>
      <c r="K52" s="64">
        <v>-3.2</v>
      </c>
    </row>
    <row r="53" spans="1:11" s="63" customFormat="1" ht="12.75">
      <c r="A53" s="66" t="s">
        <v>52</v>
      </c>
      <c r="B53" s="64">
        <v>909.2</v>
      </c>
      <c r="C53" s="64">
        <v>1064.4</v>
      </c>
      <c r="D53" s="64">
        <v>-155.2</v>
      </c>
      <c r="E53" s="64">
        <v>1420.7</v>
      </c>
      <c r="F53" s="69">
        <v>1663.2</v>
      </c>
      <c r="G53" s="64">
        <v>-242.5</v>
      </c>
      <c r="H53" s="65">
        <v>0.64</v>
      </c>
      <c r="I53" s="64">
        <v>18.2</v>
      </c>
      <c r="J53" s="64">
        <v>21.3</v>
      </c>
      <c r="K53" s="64">
        <v>-3.1</v>
      </c>
    </row>
    <row r="54" spans="1:11" s="63" customFormat="1" ht="12.75">
      <c r="A54" s="66" t="s">
        <v>53</v>
      </c>
      <c r="B54" s="64">
        <v>991.1</v>
      </c>
      <c r="C54" s="64">
        <v>1143.7</v>
      </c>
      <c r="D54" s="64">
        <v>-152.6</v>
      </c>
      <c r="E54" s="64">
        <v>1493.3</v>
      </c>
      <c r="F54" s="69">
        <v>1723.3</v>
      </c>
      <c r="G54" s="64">
        <v>-230</v>
      </c>
      <c r="H54" s="65">
        <v>0.6637</v>
      </c>
      <c r="I54" s="64">
        <v>18.4</v>
      </c>
      <c r="J54" s="64">
        <v>21.2</v>
      </c>
      <c r="K54" s="64">
        <v>-2.8</v>
      </c>
    </row>
    <row r="55" spans="1:11" s="63" customFormat="1" ht="12.75">
      <c r="A55" s="66" t="s">
        <v>54</v>
      </c>
      <c r="B55" s="64">
        <v>1032</v>
      </c>
      <c r="C55" s="64">
        <v>1253</v>
      </c>
      <c r="D55" s="64">
        <v>-221</v>
      </c>
      <c r="E55" s="64">
        <v>1508.3</v>
      </c>
      <c r="F55" s="69">
        <v>1831.3</v>
      </c>
      <c r="G55" s="64">
        <v>-323.1</v>
      </c>
      <c r="H55" s="65">
        <v>0.6842</v>
      </c>
      <c r="I55" s="64">
        <v>18</v>
      </c>
      <c r="J55" s="64">
        <v>21.9</v>
      </c>
      <c r="K55" s="64">
        <v>-3.9</v>
      </c>
    </row>
    <row r="56" spans="1:11" s="63" customFormat="1" ht="12.75">
      <c r="A56" s="66" t="s">
        <v>55</v>
      </c>
      <c r="B56" s="64">
        <v>1055</v>
      </c>
      <c r="C56" s="64">
        <v>1324.2</v>
      </c>
      <c r="D56" s="64">
        <v>-269.2</v>
      </c>
      <c r="E56" s="64">
        <v>1472.4</v>
      </c>
      <c r="F56" s="69">
        <v>1848.2</v>
      </c>
      <c r="G56" s="64">
        <v>-375.8</v>
      </c>
      <c r="H56" s="65">
        <v>0.7165</v>
      </c>
      <c r="I56" s="64">
        <v>17.8</v>
      </c>
      <c r="J56" s="64">
        <v>22.3</v>
      </c>
      <c r="K56" s="64">
        <v>-4.5</v>
      </c>
    </row>
    <row r="57" spans="1:11" s="63" customFormat="1" ht="12.75">
      <c r="A57" s="66" t="s">
        <v>56</v>
      </c>
      <c r="B57" s="64">
        <v>1091.2</v>
      </c>
      <c r="C57" s="64">
        <v>1381.5</v>
      </c>
      <c r="D57" s="64">
        <v>-290.3</v>
      </c>
      <c r="E57" s="64">
        <v>1466.9</v>
      </c>
      <c r="F57" s="69">
        <v>1857.1</v>
      </c>
      <c r="G57" s="64">
        <v>-390.3</v>
      </c>
      <c r="H57" s="65">
        <v>0.7439</v>
      </c>
      <c r="I57" s="64">
        <v>17.5</v>
      </c>
      <c r="J57" s="64">
        <v>22.1</v>
      </c>
      <c r="K57" s="64">
        <v>-4.7</v>
      </c>
    </row>
    <row r="58" spans="1:11" s="63" customFormat="1" ht="12.75">
      <c r="A58" s="66" t="s">
        <v>57</v>
      </c>
      <c r="B58" s="64">
        <v>1154.3</v>
      </c>
      <c r="C58" s="64">
        <v>1409.4</v>
      </c>
      <c r="D58" s="64">
        <v>-255.1</v>
      </c>
      <c r="E58" s="64">
        <v>1510.9</v>
      </c>
      <c r="F58" s="69">
        <v>1844.7</v>
      </c>
      <c r="G58" s="64">
        <v>-333.8</v>
      </c>
      <c r="H58" s="65">
        <v>0.764</v>
      </c>
      <c r="I58" s="64">
        <v>17.5</v>
      </c>
      <c r="J58" s="64">
        <v>21.4</v>
      </c>
      <c r="K58" s="64">
        <v>-3.9</v>
      </c>
    </row>
    <row r="59" spans="1:11" s="63" customFormat="1" ht="12.75">
      <c r="A59" s="66" t="s">
        <v>58</v>
      </c>
      <c r="B59" s="64">
        <v>1258.6</v>
      </c>
      <c r="C59" s="64">
        <v>1461.8</v>
      </c>
      <c r="D59" s="64">
        <v>-203.2</v>
      </c>
      <c r="E59" s="64">
        <v>1617.3</v>
      </c>
      <c r="F59" s="69">
        <v>1878.4</v>
      </c>
      <c r="G59" s="64">
        <v>-261.1</v>
      </c>
      <c r="H59" s="65">
        <v>0.7782</v>
      </c>
      <c r="I59" s="64">
        <v>18</v>
      </c>
      <c r="J59" s="64">
        <v>21</v>
      </c>
      <c r="K59" s="64">
        <v>-2.9</v>
      </c>
    </row>
    <row r="60" spans="1:11" s="63" customFormat="1" ht="12.75">
      <c r="A60" s="66" t="s">
        <v>59</v>
      </c>
      <c r="B60" s="64">
        <v>1351.8</v>
      </c>
      <c r="C60" s="64">
        <v>1515.7</v>
      </c>
      <c r="D60" s="64">
        <v>-164</v>
      </c>
      <c r="E60" s="64">
        <v>1690.8</v>
      </c>
      <c r="F60" s="69">
        <v>1895.9</v>
      </c>
      <c r="G60" s="64">
        <v>-205.1</v>
      </c>
      <c r="H60" s="65">
        <v>0.7995</v>
      </c>
      <c r="I60" s="64">
        <v>18.4</v>
      </c>
      <c r="J60" s="64">
        <v>20.6</v>
      </c>
      <c r="K60" s="64">
        <v>-2.2</v>
      </c>
    </row>
    <row r="61" spans="1:11" s="63" customFormat="1" ht="12.75">
      <c r="A61" s="66" t="s">
        <v>60</v>
      </c>
      <c r="B61" s="64">
        <v>1453.1</v>
      </c>
      <c r="C61" s="64">
        <v>1560.5</v>
      </c>
      <c r="D61" s="64">
        <v>-107.4</v>
      </c>
      <c r="E61" s="64">
        <v>1774.8</v>
      </c>
      <c r="F61" s="69">
        <v>1906.1</v>
      </c>
      <c r="G61" s="64">
        <v>-131.2</v>
      </c>
      <c r="H61" s="65">
        <v>0.8187</v>
      </c>
      <c r="I61" s="64">
        <v>18.8</v>
      </c>
      <c r="J61" s="64">
        <v>20.2</v>
      </c>
      <c r="K61" s="64">
        <v>-1.4</v>
      </c>
    </row>
    <row r="62" spans="1:11" s="63" customFormat="1" ht="12.75">
      <c r="A62" s="66" t="s">
        <v>61</v>
      </c>
      <c r="B62" s="64">
        <v>1579.2</v>
      </c>
      <c r="C62" s="64">
        <v>1601.1</v>
      </c>
      <c r="D62" s="64">
        <v>-21.9</v>
      </c>
      <c r="E62" s="64">
        <v>1889</v>
      </c>
      <c r="F62" s="69">
        <v>1915.2</v>
      </c>
      <c r="G62" s="64">
        <v>-26.2</v>
      </c>
      <c r="H62" s="65">
        <v>0.836</v>
      </c>
      <c r="I62" s="64">
        <v>19.2</v>
      </c>
      <c r="J62" s="64">
        <v>19.5</v>
      </c>
      <c r="K62" s="64">
        <v>-0.3</v>
      </c>
    </row>
    <row r="63" spans="1:11" s="63" customFormat="1" ht="12.75">
      <c r="A63" s="66" t="s">
        <v>62</v>
      </c>
      <c r="B63" s="64">
        <v>1721.7</v>
      </c>
      <c r="C63" s="64">
        <v>1652.5</v>
      </c>
      <c r="D63" s="64">
        <v>69.3</v>
      </c>
      <c r="E63" s="64">
        <v>2040.2</v>
      </c>
      <c r="F63" s="69">
        <v>1958.1</v>
      </c>
      <c r="G63" s="64">
        <v>82.1</v>
      </c>
      <c r="H63" s="65">
        <v>0.8439</v>
      </c>
      <c r="I63" s="64">
        <v>19.9</v>
      </c>
      <c r="J63" s="64">
        <v>19.1</v>
      </c>
      <c r="K63" s="64">
        <v>0.8</v>
      </c>
    </row>
    <row r="64" spans="1:11" s="63" customFormat="1" ht="12.75">
      <c r="A64" s="66" t="s">
        <v>63</v>
      </c>
      <c r="B64" s="64">
        <v>1827.5</v>
      </c>
      <c r="C64" s="64">
        <v>1701.8</v>
      </c>
      <c r="D64" s="64">
        <v>125.6</v>
      </c>
      <c r="E64" s="64">
        <v>2135.4</v>
      </c>
      <c r="F64" s="69">
        <v>1988.6</v>
      </c>
      <c r="G64" s="64">
        <v>146.8</v>
      </c>
      <c r="H64" s="65">
        <v>0.8558</v>
      </c>
      <c r="I64" s="64">
        <v>19.8</v>
      </c>
      <c r="J64" s="64">
        <v>18.5</v>
      </c>
      <c r="K64" s="64">
        <v>1.4</v>
      </c>
    </row>
    <row r="65" spans="1:11" s="63" customFormat="1" ht="12.75">
      <c r="A65" s="66" t="s">
        <v>64</v>
      </c>
      <c r="B65" s="64">
        <v>2025.2</v>
      </c>
      <c r="C65" s="64">
        <v>1789</v>
      </c>
      <c r="D65" s="64">
        <v>236.2</v>
      </c>
      <c r="E65" s="64">
        <v>2309.2</v>
      </c>
      <c r="F65" s="69">
        <v>2039.9</v>
      </c>
      <c r="G65" s="64">
        <v>269.4</v>
      </c>
      <c r="H65" s="65">
        <v>0.877</v>
      </c>
      <c r="I65" s="64">
        <v>20.6</v>
      </c>
      <c r="J65" s="64">
        <v>18.2</v>
      </c>
      <c r="K65" s="64">
        <v>2.4</v>
      </c>
    </row>
    <row r="66" spans="1:11" s="63" customFormat="1" ht="12.75">
      <c r="A66" s="66" t="s">
        <v>65</v>
      </c>
      <c r="B66" s="64">
        <v>1991.1</v>
      </c>
      <c r="C66" s="64">
        <v>1862.8</v>
      </c>
      <c r="D66" s="64">
        <v>128.2</v>
      </c>
      <c r="E66" s="64">
        <v>2214.3</v>
      </c>
      <c r="F66" s="69">
        <v>2071.7</v>
      </c>
      <c r="G66" s="64">
        <v>142.6</v>
      </c>
      <c r="H66" s="65">
        <v>0.8992</v>
      </c>
      <c r="I66" s="64">
        <v>19.5</v>
      </c>
      <c r="J66" s="64">
        <v>18.2</v>
      </c>
      <c r="K66" s="64">
        <v>1.3</v>
      </c>
    </row>
    <row r="67" spans="1:11" s="63" customFormat="1" ht="12.75">
      <c r="A67" s="66" t="s">
        <v>66</v>
      </c>
      <c r="B67" s="64">
        <v>1853.1</v>
      </c>
      <c r="C67" s="64">
        <v>2010.9</v>
      </c>
      <c r="D67" s="64">
        <v>-157.8</v>
      </c>
      <c r="E67" s="64">
        <v>2027.9</v>
      </c>
      <c r="F67" s="69">
        <v>2200.6</v>
      </c>
      <c r="G67" s="64">
        <v>-172.6</v>
      </c>
      <c r="H67" s="65">
        <v>0.9138</v>
      </c>
      <c r="I67" s="64">
        <v>17.6</v>
      </c>
      <c r="J67" s="64">
        <v>19.1</v>
      </c>
      <c r="K67" s="64">
        <v>-1.5</v>
      </c>
    </row>
    <row r="68" spans="1:11" s="63" customFormat="1" ht="12.75">
      <c r="A68" s="66" t="s">
        <v>67</v>
      </c>
      <c r="B68" s="64">
        <v>1782.3</v>
      </c>
      <c r="C68" s="64">
        <v>2159.9</v>
      </c>
      <c r="D68" s="64">
        <v>-377.6</v>
      </c>
      <c r="E68" s="64">
        <v>1900.5</v>
      </c>
      <c r="F68" s="69">
        <v>2303.2</v>
      </c>
      <c r="G68" s="64">
        <v>-402.6</v>
      </c>
      <c r="H68" s="65">
        <v>0.9378</v>
      </c>
      <c r="I68" s="64">
        <v>16.2</v>
      </c>
      <c r="J68" s="64">
        <v>19.7</v>
      </c>
      <c r="K68" s="64">
        <v>-3.4</v>
      </c>
    </row>
    <row r="69" spans="1:11" s="63" customFormat="1" ht="12.75">
      <c r="A69" s="66" t="s">
        <v>68</v>
      </c>
      <c r="B69" s="64">
        <v>1880.1</v>
      </c>
      <c r="C69" s="64">
        <v>2292.8</v>
      </c>
      <c r="D69" s="64">
        <v>-412.7</v>
      </c>
      <c r="E69" s="64">
        <v>1949.3</v>
      </c>
      <c r="F69" s="69">
        <v>2377.2</v>
      </c>
      <c r="G69" s="64">
        <v>-427.9</v>
      </c>
      <c r="H69" s="65">
        <v>0.9645</v>
      </c>
      <c r="I69" s="64">
        <v>16.1</v>
      </c>
      <c r="J69" s="64">
        <v>19.6</v>
      </c>
      <c r="K69" s="64">
        <v>-3.5</v>
      </c>
    </row>
    <row r="70" spans="1:11" s="63" customFormat="1" ht="12.75">
      <c r="A70" s="66" t="s">
        <v>69</v>
      </c>
      <c r="B70" s="64">
        <v>2153.6</v>
      </c>
      <c r="C70" s="64">
        <v>2472</v>
      </c>
      <c r="D70" s="64">
        <v>-318.3</v>
      </c>
      <c r="E70" s="64">
        <v>2153.6</v>
      </c>
      <c r="F70" s="69">
        <v>2472</v>
      </c>
      <c r="G70" s="64">
        <v>-318.3</v>
      </c>
      <c r="H70" s="65">
        <v>1</v>
      </c>
      <c r="I70" s="64">
        <v>17.3</v>
      </c>
      <c r="J70" s="64">
        <v>19.9</v>
      </c>
      <c r="K70" s="64">
        <v>-2.6</v>
      </c>
    </row>
    <row r="71" spans="1:11" s="63" customFormat="1" ht="12.75">
      <c r="A71" s="66" t="s">
        <v>70</v>
      </c>
      <c r="B71" s="64">
        <v>2406.9</v>
      </c>
      <c r="C71" s="64">
        <v>2655</v>
      </c>
      <c r="D71" s="64">
        <v>-248.2</v>
      </c>
      <c r="E71" s="64">
        <v>2324.6</v>
      </c>
      <c r="F71" s="69">
        <v>2564.3</v>
      </c>
      <c r="G71" s="64">
        <v>-239.7</v>
      </c>
      <c r="H71" s="65">
        <v>1.0354</v>
      </c>
      <c r="I71" s="64">
        <v>18.2</v>
      </c>
      <c r="J71" s="64">
        <v>20.1</v>
      </c>
      <c r="K71" s="64">
        <v>-1.9</v>
      </c>
    </row>
    <row r="72" spans="1:11" s="63" customFormat="1" ht="12.75">
      <c r="A72" s="66" t="s">
        <v>71</v>
      </c>
      <c r="B72" s="64">
        <v>2568</v>
      </c>
      <c r="C72" s="64">
        <v>2728.7</v>
      </c>
      <c r="D72" s="64">
        <v>-160.7</v>
      </c>
      <c r="E72" s="64">
        <v>2413.1</v>
      </c>
      <c r="F72" s="69">
        <v>2564.1</v>
      </c>
      <c r="G72" s="64">
        <v>-151</v>
      </c>
      <c r="H72" s="65">
        <v>1.0642</v>
      </c>
      <c r="I72" s="64">
        <v>18.5</v>
      </c>
      <c r="J72" s="64">
        <v>19.7</v>
      </c>
      <c r="K72" s="64">
        <v>-1.2</v>
      </c>
    </row>
    <row r="73" spans="1:11" s="63" customFormat="1" ht="12.75">
      <c r="A73" s="66" t="s">
        <v>72</v>
      </c>
      <c r="B73" s="64">
        <v>2524</v>
      </c>
      <c r="C73" s="64">
        <v>2982.5</v>
      </c>
      <c r="D73" s="64">
        <v>-458.6</v>
      </c>
      <c r="E73" s="64">
        <v>2288.1</v>
      </c>
      <c r="F73" s="69">
        <v>2703.8</v>
      </c>
      <c r="G73" s="64">
        <v>-415.7</v>
      </c>
      <c r="H73" s="65">
        <v>1.1031</v>
      </c>
      <c r="I73" s="64">
        <v>17.6</v>
      </c>
      <c r="J73" s="64">
        <v>20.8</v>
      </c>
      <c r="K73" s="64">
        <v>-3.2</v>
      </c>
    </row>
    <row r="74" spans="1:11" s="63" customFormat="1" ht="12.75">
      <c r="A74" s="66" t="s">
        <v>73</v>
      </c>
      <c r="B74" s="64">
        <v>2105</v>
      </c>
      <c r="C74" s="64">
        <v>3517.7</v>
      </c>
      <c r="D74" s="64">
        <v>-1412.7</v>
      </c>
      <c r="E74" s="64">
        <v>1901</v>
      </c>
      <c r="F74" s="69">
        <v>3176.8</v>
      </c>
      <c r="G74" s="64">
        <v>-1275.8</v>
      </c>
      <c r="H74" s="65">
        <v>1.1073</v>
      </c>
      <c r="I74" s="64">
        <v>15.1</v>
      </c>
      <c r="J74" s="64">
        <v>25.2</v>
      </c>
      <c r="K74" s="64">
        <v>-10.1</v>
      </c>
    </row>
    <row r="75" spans="1:11" s="63" customFormat="1" ht="12.75">
      <c r="A75" s="66" t="s">
        <v>74</v>
      </c>
      <c r="B75" s="64">
        <v>2162.7</v>
      </c>
      <c r="C75" s="64">
        <v>3457.1</v>
      </c>
      <c r="D75" s="64">
        <v>-1294.4</v>
      </c>
      <c r="E75" s="64">
        <v>1929.1</v>
      </c>
      <c r="F75" s="69">
        <v>3083.6</v>
      </c>
      <c r="G75" s="64">
        <v>-1154.6</v>
      </c>
      <c r="H75" s="65">
        <v>1.1211</v>
      </c>
      <c r="I75" s="64">
        <v>15.1</v>
      </c>
      <c r="J75" s="64">
        <v>24.1</v>
      </c>
      <c r="K75" s="64">
        <v>-9</v>
      </c>
    </row>
    <row r="76" spans="1:11" s="63" customFormat="1" ht="12.75">
      <c r="A76" s="66" t="s">
        <v>75</v>
      </c>
      <c r="B76" s="64">
        <v>2303.5</v>
      </c>
      <c r="C76" s="64">
        <v>3603.1</v>
      </c>
      <c r="D76" s="64">
        <v>-1299.6</v>
      </c>
      <c r="E76" s="64">
        <v>2013.7</v>
      </c>
      <c r="F76" s="69">
        <v>3149.8</v>
      </c>
      <c r="G76" s="64">
        <v>-1136.1</v>
      </c>
      <c r="H76" s="65">
        <v>1.1439</v>
      </c>
      <c r="I76" s="64">
        <v>15.4</v>
      </c>
      <c r="J76" s="64">
        <v>24.1</v>
      </c>
      <c r="K76" s="64">
        <v>-8.7</v>
      </c>
    </row>
    <row r="77" spans="1:11" s="63" customFormat="1" ht="12.75">
      <c r="A77" s="66" t="s">
        <v>144</v>
      </c>
      <c r="B77" s="64">
        <v>2450.2</v>
      </c>
      <c r="C77" s="64">
        <v>3537.1</v>
      </c>
      <c r="D77" s="64">
        <v>-1087</v>
      </c>
      <c r="E77" s="64">
        <v>2093.4</v>
      </c>
      <c r="F77" s="69">
        <v>3022.2</v>
      </c>
      <c r="G77" s="64">
        <v>-928.7</v>
      </c>
      <c r="H77" s="65">
        <v>1.1704</v>
      </c>
      <c r="I77" s="64">
        <v>15.8</v>
      </c>
      <c r="J77" s="64">
        <v>22.8</v>
      </c>
      <c r="K77" s="64">
        <v>-7</v>
      </c>
    </row>
    <row r="78" spans="1:11" s="63" customFormat="1" ht="12.75">
      <c r="A78" s="66" t="s">
        <v>94</v>
      </c>
      <c r="B78" s="64">
        <v>2712</v>
      </c>
      <c r="C78" s="64">
        <v>3684.9</v>
      </c>
      <c r="D78" s="64">
        <v>-972.9</v>
      </c>
      <c r="E78" s="64">
        <v>2271.4</v>
      </c>
      <c r="F78" s="104">
        <v>3086.2</v>
      </c>
      <c r="G78" s="64">
        <v>-814.8</v>
      </c>
      <c r="H78" s="65">
        <v>1.194</v>
      </c>
      <c r="I78" s="64">
        <v>16.7</v>
      </c>
      <c r="J78" s="64">
        <v>22.7</v>
      </c>
      <c r="K78" s="64">
        <v>-6</v>
      </c>
    </row>
    <row r="79" spans="1:11" s="63" customFormat="1" ht="12.75">
      <c r="A79" s="66" t="s">
        <v>93</v>
      </c>
      <c r="B79" s="64">
        <v>3033.6</v>
      </c>
      <c r="C79" s="64">
        <v>3777.8</v>
      </c>
      <c r="D79" s="64">
        <v>-744.2</v>
      </c>
      <c r="E79" s="64">
        <v>2487.4</v>
      </c>
      <c r="F79" s="69">
        <v>3097.6</v>
      </c>
      <c r="G79" s="64">
        <v>-610.2</v>
      </c>
      <c r="H79" s="65">
        <v>1.2196</v>
      </c>
      <c r="I79" s="64">
        <v>17.8</v>
      </c>
      <c r="J79" s="64">
        <v>22.2</v>
      </c>
      <c r="K79" s="64">
        <v>-4.4</v>
      </c>
    </row>
    <row r="80" spans="1:11" s="63" customFormat="1" ht="12.75">
      <c r="A80" s="66" t="s">
        <v>92</v>
      </c>
      <c r="B80" s="64">
        <v>3331.7</v>
      </c>
      <c r="C80" s="64">
        <v>3908.2</v>
      </c>
      <c r="D80" s="64">
        <v>-576.5</v>
      </c>
      <c r="E80" s="64">
        <v>2674.3</v>
      </c>
      <c r="F80" s="69">
        <v>3137.1</v>
      </c>
      <c r="G80" s="64">
        <v>-462.7</v>
      </c>
      <c r="H80" s="65">
        <v>1.2458</v>
      </c>
      <c r="I80" s="64">
        <v>18.6</v>
      </c>
      <c r="J80" s="64">
        <v>21.8</v>
      </c>
      <c r="K80" s="64">
        <v>-3.2</v>
      </c>
    </row>
    <row r="81" spans="1:11" s="63" customFormat="1" ht="12.75">
      <c r="A81" s="66" t="s">
        <v>91</v>
      </c>
      <c r="B81" s="64">
        <v>3561.5</v>
      </c>
      <c r="C81" s="64">
        <v>4089.8</v>
      </c>
      <c r="D81" s="64">
        <v>-528.4</v>
      </c>
      <c r="E81" s="64">
        <v>2799</v>
      </c>
      <c r="F81" s="69">
        <v>3214.3</v>
      </c>
      <c r="G81" s="64">
        <v>-415.3</v>
      </c>
      <c r="H81" s="65">
        <v>1.2724</v>
      </c>
      <c r="I81" s="64">
        <v>18.8</v>
      </c>
      <c r="J81" s="64">
        <v>21.6</v>
      </c>
      <c r="K81" s="64">
        <v>-2.8</v>
      </c>
    </row>
    <row r="82" spans="1:11" s="63" customFormat="1" ht="12.75">
      <c r="A82" s="66" t="s">
        <v>90</v>
      </c>
      <c r="B82" s="64">
        <v>3760.5</v>
      </c>
      <c r="C82" s="64">
        <v>4247.4</v>
      </c>
      <c r="D82" s="64">
        <v>-486.9</v>
      </c>
      <c r="E82" s="64">
        <v>2894.3</v>
      </c>
      <c r="F82" s="69">
        <v>3269</v>
      </c>
      <c r="G82" s="64">
        <v>-374.7</v>
      </c>
      <c r="H82" s="65">
        <v>1.2993</v>
      </c>
      <c r="I82" s="64">
        <v>18.8</v>
      </c>
      <c r="J82" s="64">
        <v>21.3</v>
      </c>
      <c r="K82" s="64">
        <v>-2.4</v>
      </c>
    </row>
    <row r="83" spans="1:11" s="63" customFormat="1" ht="12.75">
      <c r="A83" s="66" t="s">
        <v>143</v>
      </c>
      <c r="B83" s="64">
        <v>3974</v>
      </c>
      <c r="C83" s="64">
        <v>4449.2</v>
      </c>
      <c r="D83" s="64">
        <v>-475.3</v>
      </c>
      <c r="E83" s="64">
        <v>2995.4</v>
      </c>
      <c r="F83" s="69">
        <v>3353.6</v>
      </c>
      <c r="G83" s="64">
        <v>-358.2</v>
      </c>
      <c r="H83" s="65">
        <v>1.3267</v>
      </c>
      <c r="I83" s="64">
        <v>18.9</v>
      </c>
      <c r="J83" s="64">
        <v>21.2</v>
      </c>
      <c r="K83" s="64">
        <v>-2.3</v>
      </c>
    </row>
  </sheetData>
  <sheetProtection/>
  <mergeCells count="7">
    <mergeCell ref="A1:K1"/>
    <mergeCell ref="A2:J2"/>
    <mergeCell ref="A3:A4"/>
    <mergeCell ref="B3:D3"/>
    <mergeCell ref="E3:G3"/>
    <mergeCell ref="H3:H4"/>
    <mergeCell ref="I3:K3"/>
  </mergeCell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Andrea Castillo</cp:lastModifiedBy>
  <cp:lastPrinted>2014-01-27T22:25:05Z</cp:lastPrinted>
  <dcterms:created xsi:type="dcterms:W3CDTF">2001-10-01T15:23:41Z</dcterms:created>
  <dcterms:modified xsi:type="dcterms:W3CDTF">2014-01-28T17:49:55Z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