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19200" windowHeight="15460"/>
  </bookViews>
  <sheets>
    <sheet name="Final Data for Charts" sheetId="4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4" l="1"/>
  <c r="D13" i="4"/>
  <c r="P4" i="4"/>
  <c r="Q4" i="4"/>
  <c r="S4" i="4"/>
  <c r="P6" i="4"/>
  <c r="O6" i="4"/>
  <c r="Q6" i="4"/>
  <c r="R4" i="4"/>
  <c r="D16" i="4"/>
  <c r="R3" i="4"/>
  <c r="Q3" i="4"/>
  <c r="P3" i="4"/>
  <c r="O3" i="4"/>
  <c r="D10" i="4"/>
  <c r="B19" i="4"/>
  <c r="D4" i="4"/>
</calcChain>
</file>

<file path=xl/sharedStrings.xml><?xml version="1.0" encoding="utf-8"?>
<sst xmlns="http://schemas.openxmlformats.org/spreadsheetml/2006/main" count="38" uniqueCount="37">
  <si>
    <t>Holtec International</t>
  </si>
  <si>
    <t>Various U.S. Suppliers</t>
  </si>
  <si>
    <t>Sikorsky Aircraft</t>
  </si>
  <si>
    <t>Delta TechOps</t>
  </si>
  <si>
    <t>Total:</t>
  </si>
  <si>
    <t>PEFCO*</t>
  </si>
  <si>
    <t>Catepillar</t>
  </si>
  <si>
    <t>CS Lifeboats</t>
  </si>
  <si>
    <t>General Electric</t>
  </si>
  <si>
    <t>Gulfstream Aerospace</t>
  </si>
  <si>
    <t>Keppel Amfels</t>
  </si>
  <si>
    <t>National Oilwell Varco</t>
  </si>
  <si>
    <t>P&amp;H Mining Equipment</t>
  </si>
  <si>
    <t>Boeing</t>
  </si>
  <si>
    <t>Varian Semiconductor</t>
  </si>
  <si>
    <t>W. S. Darley</t>
  </si>
  <si>
    <t>Fiscal Year 2014 - Ex-IM Long-Term Loan Guarantees</t>
  </si>
  <si>
    <t>Total Guarantees $</t>
  </si>
  <si>
    <t xml:space="preserve">Notes: </t>
  </si>
  <si>
    <t>A $420m guarantee listed as joint Boeing and Gulfstream is included in Boeing's total because Boeing is considered the principal supplier.</t>
  </si>
  <si>
    <t xml:space="preserve">*PEFCO is Private Export Finance Corporation and the amount is for "Interest on PEFCO’S Own Debt" according to annual report. </t>
  </si>
  <si>
    <t xml:space="preserve">Boeing's share of Ex-Im's largest program = </t>
  </si>
  <si>
    <t>Boeing's satelite division also had two direct loans =</t>
  </si>
  <si>
    <t>Total Ex-Im Authorizations $ =</t>
  </si>
  <si>
    <t>Boeing share of Total Ex-Im Authorizations $ =</t>
  </si>
  <si>
    <t>Adding the direction loans to toal loan guarantees =</t>
  </si>
  <si>
    <t>Small Business Share of Total Ex-Im Authorizations $ =</t>
  </si>
  <si>
    <t>1. Pie chart showing Boeing's share of LT Loan Guarantees</t>
  </si>
  <si>
    <t>3. Bar chart showing Boeing's total share versus Small Business total share</t>
  </si>
  <si>
    <t>2. Pie chart showing Boeing's total share of Total Ex-Im Authorizations</t>
  </si>
  <si>
    <t>Other</t>
  </si>
  <si>
    <t>Rest</t>
  </si>
  <si>
    <t>Total</t>
  </si>
  <si>
    <t>Check</t>
  </si>
  <si>
    <t>Small Banks Share</t>
  </si>
  <si>
    <t>Boeing Share</t>
  </si>
  <si>
    <t>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</si>
</sst>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&quot;$&quot;#,##0_);[Red]\(&quot;$&quot;#,##0\)"/>
    <numFmt numFmtId="167" formatCode="0.0%"/>
    <numFmt numFmtId="168" formatCode="_-&quot;$&quot;* #,##0_-;\-&quot;$&quot;* #,##0_-;_-&quot;$&quot;* &quot;-&quot;??_-;_-@_-"/>
    <numFmt numFmtId="169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164" fontId="0" fillId="2" borderId="0" xfId="0" applyNumberFormat="1" applyFill="1"/>
    <xf numFmtId="168" fontId="0" fillId="0" borderId="0" xfId="2" applyNumberFormat="1" applyFont="1"/>
    <xf numFmtId="0" fontId="0" fillId="3" borderId="0" xfId="0" applyFill="1"/>
    <xf numFmtId="164" fontId="0" fillId="3" borderId="0" xfId="0" applyNumberFormat="1" applyFill="1"/>
    <xf numFmtId="167" fontId="0" fillId="3" borderId="0" xfId="1" applyNumberFormat="1" applyFont="1" applyFill="1" applyAlignment="1">
      <alignment horizontal="center" vertical="center"/>
    </xf>
    <xf numFmtId="0" fontId="0" fillId="4" borderId="0" xfId="0" applyFill="1"/>
    <xf numFmtId="164" fontId="0" fillId="4" borderId="0" xfId="0" applyNumberFormat="1" applyFill="1"/>
    <xf numFmtId="169" fontId="0" fillId="0" borderId="0" xfId="0" applyNumberFormat="1"/>
    <xf numFmtId="169" fontId="0" fillId="0" borderId="0" xfId="0" applyNumberFormat="1" applyAlignment="1">
      <alignment horizontal="center"/>
    </xf>
    <xf numFmtId="167" fontId="0" fillId="0" borderId="0" xfId="1" applyNumberFormat="1" applyFont="1"/>
  </cellXfs>
  <cellStyles count="11"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AC876"/>
      <color rgb="FF993366"/>
      <color rgb="FF726F99"/>
      <color rgb="FFDC001C"/>
      <color rgb="FFFD8D2A"/>
      <color rgb="FFFECB64"/>
      <color rgb="FF9ACF89"/>
      <color rgb="FF93999E"/>
      <color rgb="FF14A1AC"/>
      <color rgb="FF45B9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5"/>
          <c:y val="0.0648148148148148"/>
          <c:w val="0.525"/>
          <c:h val="0.875"/>
        </c:manualLayout>
      </c:layout>
      <c:pieChart>
        <c:varyColors val="1"/>
        <c:ser>
          <c:idx val="0"/>
          <c:order val="0"/>
          <c:spPr>
            <a:solidFill>
              <a:srgbClr val="9ACF89"/>
            </a:solidFill>
            <a:ln>
              <a:noFill/>
            </a:ln>
          </c:spPr>
          <c:dPt>
            <c:idx val="0"/>
            <c:bubble3D val="0"/>
            <c:spPr>
              <a:solidFill>
                <a:srgbClr val="45B97C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8AC876"/>
              </a:solidFill>
              <a:ln>
                <a:noFill/>
              </a:ln>
            </c:spPr>
          </c:dPt>
          <c:val>
            <c:numRef>
              <c:f>'Final Data for Charts'!$O$3:$P$3</c:f>
              <c:numCache>
                <c:formatCode>"$"#,##0_);[Red]\("$"#,##0\)</c:formatCode>
                <c:ptCount val="2"/>
                <c:pt idx="0">
                  <c:v>7.364834346E9</c:v>
                </c:pt>
                <c:pt idx="1">
                  <c:v>3.421843539E9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7777777777778"/>
          <c:y val="0.152777777777778"/>
          <c:w val="0.472222222222222"/>
          <c:h val="0.787037037037037"/>
        </c:manualLayout>
      </c:layout>
      <c:pieChart>
        <c:varyColors val="1"/>
        <c:ser>
          <c:idx val="0"/>
          <c:order val="0"/>
          <c:spPr>
            <a:solidFill>
              <a:srgbClr val="ADE9E9"/>
            </a:solidFill>
          </c:spPr>
          <c:dPt>
            <c:idx val="0"/>
            <c:bubble3D val="0"/>
            <c:spPr>
              <a:solidFill>
                <a:srgbClr val="14A1AC"/>
              </a:solidFill>
            </c:spPr>
          </c:dPt>
          <c:val>
            <c:numRef>
              <c:f>'Final Data for Charts'!$O$4:$P$4</c:f>
              <c:numCache>
                <c:formatCode>"$"#,##0_);[Red]\("$"#,##0\)</c:formatCode>
                <c:ptCount val="2"/>
                <c:pt idx="0" formatCode="_-&quot;$&quot;* #,##0_-;\-&quot;$&quot;* #,##0_-;_-&quot;$&quot;* &quot;-&quot;??_-;_-@_-">
                  <c:v>8.075670753E9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52106299212598"/>
          <c:y val="0.458333333333333"/>
          <c:w val="0.868678258967629"/>
          <c:h val="0.4243212306794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ECB64"/>
              </a:solidFill>
            </c:spPr>
          </c:dPt>
          <c:dPt>
            <c:idx val="1"/>
            <c:invertIfNegative val="0"/>
            <c:bubble3D val="0"/>
            <c:spPr>
              <a:solidFill>
                <a:srgbClr val="993366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latin typeface="Gotham Narrow Light"/>
                    <a:cs typeface="Gotham Narrow Ligh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'Final Data for Charts'!$O$5:$P$5</c:f>
              <c:strCache>
                <c:ptCount val="2"/>
                <c:pt idx="0">
                  <c:v>Small Banks Share</c:v>
                </c:pt>
                <c:pt idx="1">
                  <c:v>Boeing Share</c:v>
                </c:pt>
              </c:strCache>
            </c:strRef>
          </c:cat>
          <c:val>
            <c:numRef>
              <c:f>'Final Data for Charts'!$O$6:$P$6</c:f>
              <c:numCache>
                <c:formatCode>0.0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913496"/>
        <c:axId val="-2093456008"/>
      </c:barChart>
      <c:catAx>
        <c:axId val="21389134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3456008"/>
        <c:crosses val="autoZero"/>
        <c:auto val="1"/>
        <c:lblAlgn val="ctr"/>
        <c:lblOffset val="100"/>
        <c:noMultiLvlLbl val="0"/>
      </c:catAx>
      <c:valAx>
        <c:axId val="-2093456008"/>
        <c:scaling>
          <c:orientation val="minMax"/>
          <c:max val="45.0"/>
        </c:scaling>
        <c:delete val="0"/>
        <c:axPos val="l"/>
        <c:numFmt formatCode="0.0" sourceLinked="1"/>
        <c:majorTickMark val="out"/>
        <c:minorTickMark val="none"/>
        <c:tickLblPos val="nextTo"/>
        <c:crossAx val="2138913496"/>
        <c:crosses val="autoZero"/>
        <c:crossBetween val="between"/>
        <c:majorUnit val="9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21741032371"/>
          <c:y val="0.12037037037037"/>
          <c:w val="0.857567147856518"/>
          <c:h val="0.76228419364246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ECB64"/>
              </a:solidFill>
            </c:spPr>
          </c:dPt>
          <c:dPt>
            <c:idx val="1"/>
            <c:invertIfNegative val="0"/>
            <c:bubble3D val="0"/>
            <c:spPr>
              <a:solidFill>
                <a:srgbClr val="993366"/>
              </a:solidFill>
            </c:spPr>
          </c:dPt>
          <c:cat>
            <c:numRef>
              <c:f>'Final Data for Charts'!$P$9:$Q$9</c:f>
              <c:numCache>
                <c:formatCode>General</c:formatCode>
                <c:ptCount val="2"/>
              </c:numCache>
            </c:numRef>
          </c:cat>
          <c:val>
            <c:numRef>
              <c:f>'Final Data for Charts'!$O$6:$P$6</c:f>
              <c:numCache>
                <c:formatCode>0.0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095798920"/>
        <c:axId val="-2099245496"/>
      </c:barChart>
      <c:catAx>
        <c:axId val="-209579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9245496"/>
        <c:crosses val="autoZero"/>
        <c:auto val="1"/>
        <c:lblAlgn val="ctr"/>
        <c:lblOffset val="100"/>
        <c:noMultiLvlLbl val="0"/>
      </c:catAx>
      <c:valAx>
        <c:axId val="-2099245496"/>
        <c:scaling>
          <c:orientation val="minMax"/>
          <c:max val="50.0"/>
          <c:min val="0.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Gotham Narrow Light"/>
                <a:cs typeface="Gotham Narrow Light"/>
              </a:defRPr>
            </a:pPr>
            <a:endParaRPr lang="en-US"/>
          </a:p>
        </c:txPr>
        <c:crossAx val="-2095798920"/>
        <c:crosses val="autoZero"/>
        <c:crossBetween val="between"/>
        <c:majorUnit val="25.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27</xdr:row>
      <xdr:rowOff>101600</xdr:rowOff>
    </xdr:from>
    <xdr:to>
      <xdr:col>18</xdr:col>
      <xdr:colOff>622300</xdr:colOff>
      <xdr:row>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50800</xdr:colOff>
      <xdr:row>10</xdr:row>
      <xdr:rowOff>25400</xdr:rowOff>
    </xdr:from>
    <xdr:to>
      <xdr:col>18</xdr:col>
      <xdr:colOff>635000</xdr:colOff>
      <xdr:row>25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647700</xdr:colOff>
      <xdr:row>45</xdr:row>
      <xdr:rowOff>12700</xdr:rowOff>
    </xdr:from>
    <xdr:to>
      <xdr:col>18</xdr:col>
      <xdr:colOff>558800</xdr:colOff>
      <xdr:row>60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45</xdr:row>
      <xdr:rowOff>0</xdr:rowOff>
    </xdr:from>
    <xdr:to>
      <xdr:col>27</xdr:col>
      <xdr:colOff>533400</xdr:colOff>
      <xdr:row>60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0.00556</cdr:x>
      <cdr:y>0.00926</cdr:y>
    </cdr:from>
    <cdr:to>
      <cdr:x>0.85556</cdr:x>
      <cdr:y>0.35185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00" y="25400"/>
          <a:ext cx="3886200" cy="939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2200">
              <a:solidFill>
                <a:srgbClr val="000000"/>
              </a:solidFill>
              <a:latin typeface="Gotham Narrow Light"/>
              <a:cs typeface="Gotham Narrow Light"/>
            </a:rPr>
            <a:t>Boeing's Share of Long-term Loan</a:t>
          </a:r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 Guarantees</a:t>
          </a:r>
          <a:endParaRPr lang="en-US" sz="22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0.86111</cdr:x>
      <cdr:y>0.36111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0800" y="50800"/>
          <a:ext cx="3886200" cy="939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200">
              <a:solidFill>
                <a:srgbClr val="000000"/>
              </a:solidFill>
              <a:latin typeface="Gotham Narrow Light"/>
              <a:cs typeface="Gotham Narrow Light"/>
            </a:rPr>
            <a:t>Boeing's Share of Total Ex-Im Authorizations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0.93889</cdr:x>
      <cdr:y>0.36111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0794" y="50804"/>
          <a:ext cx="4241805" cy="93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200" baseline="0">
              <a:solidFill>
                <a:srgbClr val="000000"/>
              </a:solidFill>
              <a:latin typeface="Gotham Narrow Light"/>
              <a:cs typeface="Gotham Narrow Light"/>
            </a:rPr>
            <a:t>Boeing VS. Small Banks: </a:t>
          </a:r>
          <a:r>
            <a:rPr lang="en-US" sz="2000" baseline="0">
              <a:solidFill>
                <a:srgbClr val="000000"/>
              </a:solidFill>
              <a:latin typeface="Gotham Narrow Light"/>
              <a:cs typeface="Gotham Narrow Light"/>
            </a:rPr>
            <a:t>Comparative shares of total Ex-Im Authorizations</a:t>
          </a:r>
          <a:endParaRPr lang="en-US" sz="2000">
            <a:solidFill>
              <a:srgbClr val="000000"/>
            </a:solidFill>
            <a:latin typeface="Gotham Narrow Light"/>
            <a:cs typeface="Gotham Narrow Ligh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A35" sqref="A35"/>
    </sheetView>
  </sheetViews>
  <sheetFormatPr baseColWidth="10" defaultColWidth="8.83203125" defaultRowHeight="14" x14ac:dyDescent="0"/>
  <cols>
    <col min="1" max="1" width="41.1640625" customWidth="1"/>
    <col min="2" max="2" width="17.6640625" bestFit="1" customWidth="1"/>
    <col min="4" max="4" width="15.1640625" customWidth="1"/>
    <col min="9" max="10" width="13.5" bestFit="1" customWidth="1"/>
    <col min="15" max="15" width="14" bestFit="1" customWidth="1"/>
    <col min="16" max="16" width="15.1640625" bestFit="1" customWidth="1"/>
    <col min="17" max="17" width="14.33203125" bestFit="1" customWidth="1"/>
  </cols>
  <sheetData>
    <row r="1" spans="1:19">
      <c r="A1" t="s">
        <v>16</v>
      </c>
    </row>
    <row r="2" spans="1:19">
      <c r="B2" t="s">
        <v>17</v>
      </c>
      <c r="O2" s="2" t="s">
        <v>13</v>
      </c>
      <c r="P2" s="2" t="s">
        <v>30</v>
      </c>
      <c r="Q2" s="2" t="s">
        <v>32</v>
      </c>
      <c r="R2" s="2" t="s">
        <v>33</v>
      </c>
      <c r="S2" s="2" t="s">
        <v>36</v>
      </c>
    </row>
    <row r="3" spans="1:19">
      <c r="A3" t="s">
        <v>13</v>
      </c>
      <c r="B3" s="1">
        <v>7364834346</v>
      </c>
      <c r="D3" s="3" t="s">
        <v>21</v>
      </c>
      <c r="E3" s="3"/>
      <c r="F3" s="3"/>
      <c r="G3" s="3"/>
      <c r="I3" t="s">
        <v>27</v>
      </c>
      <c r="O3" s="1">
        <f>B3</f>
        <v>7364834346</v>
      </c>
      <c r="P3" s="1">
        <f>B19-B3</f>
        <v>3421843539</v>
      </c>
      <c r="Q3" s="1">
        <f>P3+O3</f>
        <v>10786677885</v>
      </c>
      <c r="R3" t="b">
        <f>Q3=B19</f>
        <v>1</v>
      </c>
      <c r="S3" s="14">
        <f>O3/Q3</f>
        <v>0.68277132445398869</v>
      </c>
    </row>
    <row r="4" spans="1:19">
      <c r="A4" t="s">
        <v>1</v>
      </c>
      <c r="B4" s="1">
        <v>1041320000</v>
      </c>
      <c r="D4" s="4">
        <f>B3/B19</f>
        <v>0.68277132445398869</v>
      </c>
      <c r="E4" s="3"/>
      <c r="F4" s="3"/>
      <c r="G4" s="3"/>
      <c r="I4" t="s">
        <v>29</v>
      </c>
      <c r="O4" s="6">
        <v>8075670753</v>
      </c>
      <c r="P4" s="1" t="e">
        <f>D13-D10</f>
        <v>#REF!</v>
      </c>
      <c r="Q4" s="1" t="e">
        <f>SUM(P4,O4)</f>
        <v>#REF!</v>
      </c>
      <c r="R4" t="e">
        <f>Q4=D13</f>
        <v>#REF!</v>
      </c>
      <c r="S4" s="14" t="e">
        <f>O4/Q4</f>
        <v>#REF!</v>
      </c>
    </row>
    <row r="5" spans="1:19">
      <c r="A5" t="s">
        <v>8</v>
      </c>
      <c r="B5" s="1">
        <v>767565559</v>
      </c>
      <c r="D5" s="3"/>
      <c r="E5" s="3"/>
      <c r="F5" s="3"/>
      <c r="G5" s="3"/>
      <c r="O5" s="2" t="s">
        <v>34</v>
      </c>
      <c r="P5" s="2" t="s">
        <v>35</v>
      </c>
      <c r="Q5" s="2" t="s">
        <v>31</v>
      </c>
    </row>
    <row r="6" spans="1:19">
      <c r="A6" t="s">
        <v>9</v>
      </c>
      <c r="B6" s="1">
        <v>419697227</v>
      </c>
      <c r="D6" s="3" t="s">
        <v>22</v>
      </c>
      <c r="E6" s="3"/>
      <c r="F6" s="3"/>
      <c r="G6" s="3"/>
      <c r="I6" t="s">
        <v>28</v>
      </c>
      <c r="O6" s="13" t="e">
        <f>(D19/D13)*100</f>
        <v>#REF!</v>
      </c>
      <c r="P6" s="13" t="e">
        <f>(D10/D13)*100</f>
        <v>#REF!</v>
      </c>
      <c r="Q6" s="12" t="e">
        <f>100-(P6+O6)</f>
        <v>#REF!</v>
      </c>
    </row>
    <row r="7" spans="1:19">
      <c r="A7" t="s">
        <v>2</v>
      </c>
      <c r="B7" s="1">
        <v>376910368</v>
      </c>
      <c r="D7" s="5">
        <v>710836407</v>
      </c>
      <c r="E7" s="3"/>
      <c r="F7" s="3"/>
      <c r="G7" s="3"/>
    </row>
    <row r="8" spans="1:19">
      <c r="A8" t="s">
        <v>5</v>
      </c>
      <c r="B8" s="1">
        <v>235989444</v>
      </c>
      <c r="D8" s="3"/>
      <c r="E8" s="3"/>
      <c r="F8" s="3"/>
      <c r="G8" s="3"/>
    </row>
    <row r="9" spans="1:19">
      <c r="A9" t="s">
        <v>10</v>
      </c>
      <c r="B9" s="1">
        <v>172252610</v>
      </c>
      <c r="D9" s="3" t="s">
        <v>25</v>
      </c>
      <c r="E9" s="3"/>
      <c r="F9" s="3"/>
      <c r="G9" s="3"/>
    </row>
    <row r="10" spans="1:19">
      <c r="A10" t="s">
        <v>11</v>
      </c>
      <c r="B10" s="1">
        <v>98451807</v>
      </c>
      <c r="D10" s="5">
        <f>B3+D7</f>
        <v>8075670753</v>
      </c>
      <c r="E10" s="3"/>
      <c r="F10" s="3"/>
      <c r="G10" s="3"/>
    </row>
    <row r="11" spans="1:19">
      <c r="A11" t="s">
        <v>0</v>
      </c>
      <c r="B11" s="1">
        <v>92178000</v>
      </c>
    </row>
    <row r="12" spans="1:19">
      <c r="A12" t="s">
        <v>14</v>
      </c>
      <c r="B12" s="1">
        <v>68486296</v>
      </c>
      <c r="D12" s="7" t="s">
        <v>23</v>
      </c>
      <c r="E12" s="7"/>
      <c r="F12" s="7"/>
      <c r="G12" s="7"/>
    </row>
    <row r="13" spans="1:19">
      <c r="A13" t="s">
        <v>3</v>
      </c>
      <c r="B13" s="1">
        <v>51604696</v>
      </c>
      <c r="D13" s="8" t="e">
        <f>#REF!*1000000</f>
        <v>#REF!</v>
      </c>
      <c r="E13" s="7"/>
      <c r="F13" s="7"/>
      <c r="G13" s="7"/>
    </row>
    <row r="14" spans="1:19">
      <c r="A14" t="s">
        <v>7</v>
      </c>
      <c r="B14" s="1">
        <v>43490923</v>
      </c>
      <c r="D14" s="7"/>
      <c r="E14" s="7"/>
      <c r="F14" s="7"/>
      <c r="G14" s="7"/>
    </row>
    <row r="15" spans="1:19">
      <c r="A15" t="s">
        <v>12</v>
      </c>
      <c r="B15" s="1">
        <v>18716807</v>
      </c>
      <c r="D15" s="7" t="s">
        <v>24</v>
      </c>
      <c r="E15" s="7"/>
      <c r="F15" s="7"/>
      <c r="G15" s="7"/>
    </row>
    <row r="16" spans="1:19">
      <c r="A16" t="s">
        <v>15</v>
      </c>
      <c r="B16" s="1">
        <v>18436500</v>
      </c>
      <c r="D16" s="9" t="e">
        <f>D10/D13</f>
        <v>#REF!</v>
      </c>
      <c r="E16" s="7"/>
      <c r="F16" s="7"/>
      <c r="G16" s="7"/>
    </row>
    <row r="17" spans="1:7">
      <c r="A17" t="s">
        <v>6</v>
      </c>
      <c r="B17" s="1">
        <v>16743302</v>
      </c>
    </row>
    <row r="18" spans="1:7">
      <c r="D18" s="10" t="s">
        <v>26</v>
      </c>
      <c r="E18" s="10"/>
      <c r="F18" s="10"/>
      <c r="G18" s="10"/>
    </row>
    <row r="19" spans="1:7">
      <c r="A19" t="s">
        <v>4</v>
      </c>
      <c r="B19" s="1">
        <f>SUM(B3:B17)</f>
        <v>10786677885</v>
      </c>
      <c r="D19" s="11">
        <v>5050200000</v>
      </c>
      <c r="E19" s="10"/>
      <c r="F19" s="10"/>
      <c r="G19" s="10"/>
    </row>
    <row r="21" spans="1:7">
      <c r="A21" t="s">
        <v>18</v>
      </c>
    </row>
    <row r="22" spans="1:7">
      <c r="A22" t="s">
        <v>19</v>
      </c>
    </row>
    <row r="23" spans="1:7">
      <c r="A23" t="s">
        <v>20</v>
      </c>
    </row>
  </sheetData>
  <sheetProtection sheet="1" objects="1" scenarios="1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 for Charts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 DeHaven</dc:creator>
  <cp:lastModifiedBy>Rizqi Rachmat</cp:lastModifiedBy>
  <dcterms:created xsi:type="dcterms:W3CDTF">2015-02-26T17:51:57Z</dcterms:created>
  <dcterms:modified xsi:type="dcterms:W3CDTF">2015-03-03T16:33:38Z</dcterms:modified>
</cp:coreProperties>
</file>