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astillo\Desktop\TPP\Admin\Writing\Bridge\232\Jeff\"/>
    </mc:Choice>
  </mc:AlternateContent>
  <bookViews>
    <workbookView xWindow="0" yWindow="0" windowWidth="20490" windowHeight="7320" tabRatio="852"/>
  </bookViews>
  <sheets>
    <sheet name="T1 Steel Objections" sheetId="4" r:id="rId1"/>
    <sheet name="T2 Aluminum Objections" sheetId="6" r:id="rId2"/>
    <sheet name="Fig 1 Top Three Objectors" sheetId="5" r:id="rId3"/>
    <sheet name="T3 Steel Country Analysis" sheetId="2" r:id="rId4"/>
    <sheet name="T4 Aluminum Country Analysis" sheetId="3" r:id="rId5"/>
    <sheet name="Sheet1" sheetId="7" r:id="rId6"/>
    <sheet name="Sheet2" sheetId="8" r:id="rId7"/>
  </sheets>
  <definedNames>
    <definedName name="_xlnm._FilterDatabase" localSheetId="5" hidden="1">Sheet1!$D$1:$E$76</definedName>
    <definedName name="_xlnm._FilterDatabase" localSheetId="6" hidden="1">Sheet2!$E$1:$F$1</definedName>
    <definedName name="_xlnm._FilterDatabase" localSheetId="0" hidden="1">'T1 Steel Objections'!#REF!</definedName>
    <definedName name="_xlnm._FilterDatabase" localSheetId="1" hidden="1">'T2 Aluminum Objections'!$B$3:$D$3</definedName>
    <definedName name="_xlnm._FilterDatabase" localSheetId="3" hidden="1">'T3 Steel Country Analysis'!$A$1:$H$54</definedName>
    <definedName name="_xlnm._FilterDatabase" localSheetId="4" hidden="1">'T4 Aluminum Country Analysis'!$A$1:$H$46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" i="8"/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2" i="7"/>
  <c r="E39" i="3" l="1"/>
  <c r="E18" i="3"/>
  <c r="E9" i="3"/>
  <c r="E24" i="3"/>
  <c r="E14" i="3"/>
  <c r="E2" i="3"/>
  <c r="E4" i="3"/>
  <c r="E41" i="3"/>
  <c r="E43" i="3"/>
  <c r="E36" i="3"/>
  <c r="E42" i="3"/>
  <c r="E23" i="3"/>
  <c r="E21" i="3"/>
  <c r="E5" i="3"/>
  <c r="E20" i="3"/>
  <c r="E15" i="3"/>
  <c r="E44" i="3"/>
  <c r="E3" i="3"/>
  <c r="E10" i="3"/>
  <c r="E8" i="3"/>
  <c r="E11" i="3"/>
  <c r="E45" i="3"/>
  <c r="E26" i="3"/>
  <c r="E35" i="3"/>
  <c r="E33" i="3"/>
  <c r="E25" i="3"/>
  <c r="E31" i="3"/>
  <c r="E28" i="3"/>
  <c r="E40" i="3"/>
  <c r="E19" i="3"/>
  <c r="E27" i="3"/>
  <c r="E12" i="3"/>
  <c r="E16" i="3"/>
  <c r="E6" i="3"/>
  <c r="E29" i="3"/>
  <c r="E22" i="3"/>
  <c r="E34" i="3"/>
  <c r="E17" i="3"/>
  <c r="E30" i="3"/>
  <c r="E13" i="3"/>
  <c r="E32" i="3"/>
  <c r="E7" i="3"/>
  <c r="E46" i="3"/>
  <c r="E37" i="3"/>
  <c r="E38" i="3"/>
  <c r="E9" i="2"/>
  <c r="E49" i="2"/>
  <c r="E4" i="2"/>
  <c r="E38" i="2"/>
  <c r="E47" i="2"/>
  <c r="E46" i="2"/>
  <c r="E23" i="2"/>
  <c r="E51" i="2"/>
  <c r="E41" i="2"/>
  <c r="E32" i="2"/>
  <c r="E14" i="2"/>
  <c r="E6" i="2"/>
  <c r="E45" i="2"/>
  <c r="E34" i="2"/>
  <c r="E16" i="2"/>
  <c r="E43" i="2"/>
  <c r="E11" i="2"/>
  <c r="E2" i="2"/>
  <c r="E35" i="2"/>
  <c r="E37" i="2"/>
  <c r="E44" i="2"/>
  <c r="E10" i="2"/>
  <c r="E53" i="2"/>
  <c r="E22" i="2"/>
  <c r="E39" i="2"/>
  <c r="E52" i="2"/>
  <c r="E36" i="2"/>
  <c r="E50" i="2"/>
  <c r="E20" i="2"/>
  <c r="E26" i="2"/>
  <c r="E48" i="2"/>
  <c r="E54" i="2"/>
  <c r="E40" i="2"/>
  <c r="E28" i="2"/>
  <c r="E15" i="2"/>
  <c r="E27" i="2"/>
  <c r="E8" i="2"/>
  <c r="E3" i="2"/>
  <c r="E7" i="2"/>
  <c r="E29" i="2"/>
  <c r="E12" i="2"/>
  <c r="E21" i="2"/>
  <c r="E24" i="2"/>
  <c r="E18" i="2"/>
  <c r="E25" i="2"/>
  <c r="E19" i="2"/>
  <c r="E31" i="2"/>
  <c r="E30" i="2"/>
  <c r="E33" i="2"/>
  <c r="E5" i="2"/>
  <c r="E42" i="2"/>
  <c r="E17" i="2"/>
  <c r="E13" i="2"/>
  <c r="F2" i="2" l="1"/>
  <c r="G2" i="2"/>
  <c r="H2" i="2"/>
  <c r="K2" i="2"/>
  <c r="F3" i="2"/>
  <c r="G3" i="2"/>
  <c r="H3" i="2"/>
  <c r="K3" i="2"/>
  <c r="F4" i="2"/>
  <c r="G4" i="2"/>
  <c r="H4" i="2"/>
  <c r="K4" i="2"/>
  <c r="F5" i="2"/>
  <c r="G5" i="2"/>
  <c r="H5" i="2"/>
  <c r="K5" i="2"/>
  <c r="F6" i="2"/>
  <c r="G6" i="2"/>
  <c r="H6" i="2"/>
  <c r="K6" i="2"/>
  <c r="F7" i="2"/>
  <c r="G7" i="2"/>
  <c r="H7" i="2"/>
  <c r="K7" i="2"/>
  <c r="F8" i="2"/>
  <c r="G8" i="2"/>
  <c r="H8" i="2"/>
  <c r="K8" i="2"/>
  <c r="F9" i="2"/>
  <c r="G9" i="2"/>
  <c r="H9" i="2"/>
  <c r="K9" i="2"/>
  <c r="F10" i="2"/>
  <c r="G10" i="2"/>
  <c r="H10" i="2"/>
  <c r="K10" i="2"/>
  <c r="F11" i="2"/>
  <c r="G11" i="2"/>
  <c r="H11" i="2"/>
  <c r="K11" i="2"/>
  <c r="F12" i="2"/>
  <c r="G12" i="2"/>
  <c r="H12" i="2"/>
  <c r="K12" i="2"/>
  <c r="K13" i="2"/>
  <c r="F14" i="2"/>
  <c r="G14" i="2"/>
  <c r="H14" i="2"/>
  <c r="K14" i="2"/>
  <c r="F15" i="2"/>
  <c r="G15" i="2"/>
  <c r="H15" i="2"/>
  <c r="K15" i="2"/>
  <c r="F16" i="2"/>
  <c r="G16" i="2"/>
  <c r="H16" i="2"/>
  <c r="K16" i="2"/>
  <c r="F18" i="2"/>
  <c r="G18" i="2"/>
  <c r="H18" i="2"/>
  <c r="K18" i="2"/>
  <c r="F19" i="2"/>
  <c r="G19" i="2"/>
  <c r="H19" i="2"/>
  <c r="K19" i="2"/>
  <c r="F20" i="2"/>
  <c r="G20" i="2"/>
  <c r="H20" i="2"/>
  <c r="K20" i="2"/>
  <c r="F17" i="2"/>
  <c r="G17" i="2"/>
  <c r="H17" i="2"/>
  <c r="K17" i="2"/>
  <c r="F21" i="2"/>
  <c r="G21" i="2"/>
  <c r="H21" i="2"/>
  <c r="K21" i="2"/>
  <c r="F22" i="2"/>
  <c r="G22" i="2"/>
  <c r="H22" i="2"/>
  <c r="K22" i="2"/>
  <c r="F23" i="2"/>
  <c r="G23" i="2"/>
  <c r="H23" i="2"/>
  <c r="K23" i="2"/>
  <c r="F24" i="2"/>
  <c r="G24" i="2"/>
  <c r="H24" i="2"/>
  <c r="K24" i="2"/>
  <c r="F25" i="2"/>
  <c r="G25" i="2"/>
  <c r="H25" i="2"/>
  <c r="K25" i="2"/>
  <c r="F26" i="2"/>
  <c r="G26" i="2"/>
  <c r="H26" i="2"/>
  <c r="K26" i="2"/>
  <c r="F27" i="2"/>
  <c r="G27" i="2"/>
  <c r="H27" i="2"/>
  <c r="K27" i="2"/>
  <c r="F28" i="2"/>
  <c r="G28" i="2"/>
  <c r="H28" i="2"/>
  <c r="K28" i="2"/>
  <c r="F29" i="2"/>
  <c r="G29" i="2"/>
  <c r="H29" i="2"/>
  <c r="K29" i="2"/>
  <c r="F30" i="2"/>
  <c r="G30" i="2"/>
  <c r="H30" i="2"/>
  <c r="K30" i="2"/>
  <c r="F31" i="2"/>
  <c r="G31" i="2"/>
  <c r="H31" i="2"/>
  <c r="F32" i="2"/>
  <c r="G32" i="2"/>
  <c r="H32" i="2"/>
  <c r="K32" i="2"/>
  <c r="F33" i="2"/>
  <c r="G33" i="2"/>
  <c r="H33" i="2"/>
  <c r="K33" i="2"/>
  <c r="F34" i="2"/>
  <c r="G34" i="2"/>
  <c r="H34" i="2"/>
  <c r="K34" i="2"/>
  <c r="F35" i="2"/>
  <c r="G35" i="2"/>
  <c r="H35" i="2"/>
  <c r="K35" i="2"/>
  <c r="F36" i="2"/>
  <c r="G36" i="2"/>
  <c r="H36" i="2"/>
  <c r="K36" i="2"/>
  <c r="F37" i="2"/>
  <c r="G37" i="2"/>
  <c r="H37" i="2"/>
  <c r="K37" i="2"/>
  <c r="F38" i="2"/>
  <c r="G38" i="2"/>
  <c r="H38" i="2"/>
  <c r="K38" i="2"/>
  <c r="F39" i="2"/>
  <c r="G39" i="2"/>
  <c r="H39" i="2"/>
  <c r="K39" i="2"/>
  <c r="F40" i="2"/>
  <c r="G40" i="2"/>
  <c r="H40" i="2"/>
  <c r="K40" i="2"/>
  <c r="F41" i="2"/>
  <c r="G41" i="2"/>
  <c r="H41" i="2"/>
  <c r="K41" i="2"/>
  <c r="F42" i="2"/>
  <c r="G42" i="2"/>
  <c r="H42" i="2"/>
  <c r="K42" i="2"/>
  <c r="F43" i="2"/>
  <c r="G43" i="2"/>
  <c r="H43" i="2"/>
  <c r="K43" i="2"/>
  <c r="F44" i="2"/>
  <c r="G44" i="2"/>
  <c r="H44" i="2"/>
  <c r="K44" i="2"/>
  <c r="F45" i="2"/>
  <c r="G45" i="2"/>
  <c r="H45" i="2"/>
  <c r="K45" i="2"/>
  <c r="F46" i="2"/>
  <c r="G46" i="2"/>
  <c r="H46" i="2"/>
  <c r="K46" i="2"/>
  <c r="F47" i="2"/>
  <c r="G47" i="2"/>
  <c r="H47" i="2"/>
  <c r="K47" i="2"/>
  <c r="F48" i="2"/>
  <c r="G48" i="2"/>
  <c r="H48" i="2"/>
  <c r="K48" i="2"/>
  <c r="F49" i="2"/>
  <c r="G49" i="2"/>
  <c r="H49" i="2"/>
  <c r="K49" i="2"/>
  <c r="F50" i="2"/>
  <c r="G50" i="2"/>
  <c r="H50" i="2"/>
  <c r="K50" i="2"/>
  <c r="F51" i="2"/>
  <c r="G51" i="2"/>
  <c r="H51" i="2"/>
  <c r="K51" i="2"/>
  <c r="F52" i="2"/>
  <c r="G52" i="2"/>
  <c r="H52" i="2"/>
  <c r="K52" i="2"/>
  <c r="F53" i="2"/>
  <c r="G53" i="2"/>
  <c r="H53" i="2"/>
  <c r="K53" i="2"/>
  <c r="F54" i="2"/>
  <c r="G54" i="2"/>
  <c r="H54" i="2"/>
  <c r="K54" i="2"/>
  <c r="F13" i="2" l="1"/>
  <c r="H13" i="2"/>
  <c r="G13" i="2"/>
</calcChain>
</file>

<file path=xl/sharedStrings.xml><?xml version="1.0" encoding="utf-8"?>
<sst xmlns="http://schemas.openxmlformats.org/spreadsheetml/2006/main" count="456" uniqueCount="201">
  <si>
    <t>Serbia</t>
  </si>
  <si>
    <t>Morocco</t>
  </si>
  <si>
    <t>Philippines</t>
  </si>
  <si>
    <t>Denmark</t>
  </si>
  <si>
    <t>Portugal</t>
  </si>
  <si>
    <t>Chile</t>
  </si>
  <si>
    <t>Saudi Arabia</t>
  </si>
  <si>
    <t>Costa Rica</t>
  </si>
  <si>
    <t>Croatia</t>
  </si>
  <si>
    <t>Greece</t>
  </si>
  <si>
    <t>Malaysia</t>
  </si>
  <si>
    <t>Indonesia</t>
  </si>
  <si>
    <t>Belarus</t>
  </si>
  <si>
    <t>Egypt</t>
  </si>
  <si>
    <t>Singapore</t>
  </si>
  <si>
    <t>Pakistan</t>
  </si>
  <si>
    <t>Colombia</t>
  </si>
  <si>
    <t>Luxembourg</t>
  </si>
  <si>
    <t>Poland</t>
  </si>
  <si>
    <t>Jordan</t>
  </si>
  <si>
    <t>Guatemala</t>
  </si>
  <si>
    <t>Argentina</t>
  </si>
  <si>
    <t>Finland</t>
  </si>
  <si>
    <t>N/A</t>
  </si>
  <si>
    <t>United States</t>
  </si>
  <si>
    <t>Vietnam</t>
  </si>
  <si>
    <t>Switzerland</t>
  </si>
  <si>
    <t>Slovakia</t>
  </si>
  <si>
    <t>South Africa</t>
  </si>
  <si>
    <t>Russia</t>
  </si>
  <si>
    <t>United Arab Emirates</t>
  </si>
  <si>
    <t>Turkey</t>
  </si>
  <si>
    <t>Czech Republic</t>
  </si>
  <si>
    <t>Netherlands</t>
  </si>
  <si>
    <t>Thailand</t>
  </si>
  <si>
    <t>Belgium</t>
  </si>
  <si>
    <t>Romania</t>
  </si>
  <si>
    <t>United Kingdom</t>
  </si>
  <si>
    <t>Ukraine</t>
  </si>
  <si>
    <t>India</t>
  </si>
  <si>
    <t>Slovenia</t>
  </si>
  <si>
    <t>France</t>
  </si>
  <si>
    <t>Brazil</t>
  </si>
  <si>
    <t>Taiwan</t>
  </si>
  <si>
    <t>Italy</t>
  </si>
  <si>
    <t>Mexico</t>
  </si>
  <si>
    <t>Canada</t>
  </si>
  <si>
    <t>South Korea</t>
  </si>
  <si>
    <t>Sweden</t>
  </si>
  <si>
    <t>Germany</t>
  </si>
  <si>
    <t>Austria</t>
  </si>
  <si>
    <t>China</t>
  </si>
  <si>
    <t>Spain</t>
  </si>
  <si>
    <t>Japan</t>
  </si>
  <si>
    <t>2017 Subject Imports (kg)</t>
  </si>
  <si>
    <t>Approved (kg)</t>
  </si>
  <si>
    <t>Pending (%)</t>
  </si>
  <si>
    <t>Denied (%)</t>
  </si>
  <si>
    <t>Approved (%)</t>
  </si>
  <si>
    <t>Pending (no.)</t>
  </si>
  <si>
    <t>Denied (no.)</t>
  </si>
  <si>
    <t>Approved (no.)</t>
  </si>
  <si>
    <t>Iceland</t>
  </si>
  <si>
    <t>Armenia</t>
  </si>
  <si>
    <t>Norway</t>
  </si>
  <si>
    <t>Oman</t>
  </si>
  <si>
    <t>Hong Kong</t>
  </si>
  <si>
    <t>Bahrain</t>
  </si>
  <si>
    <t>Company</t>
  </si>
  <si>
    <t>United States Steel Corporation</t>
  </si>
  <si>
    <t>Nucor Corporation</t>
  </si>
  <si>
    <t>AK Steel Corporation</t>
  </si>
  <si>
    <t>Tenaris Bay City, Inc.</t>
  </si>
  <si>
    <t>Steel Dynamics, Inc.</t>
  </si>
  <si>
    <t>ArcelorMittal USA, LLC</t>
  </si>
  <si>
    <t>IPSCO Tubulars, Inc.</t>
  </si>
  <si>
    <t>American Line Pipe Producers Association (ALPPA)</t>
  </si>
  <si>
    <t>TimkenSteel Corporation</t>
  </si>
  <si>
    <t>Republic Steel</t>
  </si>
  <si>
    <t>Wire Rod Coalition</t>
  </si>
  <si>
    <t>Zekelman Industries, Inc.</t>
  </si>
  <si>
    <t>Maverick Tube Corporation</t>
  </si>
  <si>
    <t>Dura-Bond Pipe, LLC</t>
  </si>
  <si>
    <t>Stupp Corporation, a division of Stupp Bros., Inc.</t>
  </si>
  <si>
    <t>USS-POSCO Industries</t>
  </si>
  <si>
    <t>JSW Steel (USA), Inc.</t>
  </si>
  <si>
    <t>Gerdau Long Steel North America</t>
  </si>
  <si>
    <t>Commercial Metals Company</t>
  </si>
  <si>
    <t>North American Stainless</t>
  </si>
  <si>
    <t>Outokumpu Stainless USA, LLC</t>
  </si>
  <si>
    <t>Boomerang Tube, LLC</t>
  </si>
  <si>
    <t>Metglas, Inc.</t>
  </si>
  <si>
    <t>Webco Industries, Inc.</t>
  </si>
  <si>
    <t>Mid-South Wire Company</t>
  </si>
  <si>
    <t>Electralloy, a G.O.Carlson Inc. Co.</t>
  </si>
  <si>
    <t>Sandvik Materials Technology</t>
  </si>
  <si>
    <t>Ellwood Specialty Steel</t>
  </si>
  <si>
    <t>Felker Brothers Corporation</t>
  </si>
  <si>
    <t>Material Sciences Corp - Walbridge</t>
  </si>
  <si>
    <t>Davis Wire Corporation</t>
  </si>
  <si>
    <t>Primus Pipe &amp; Tube, Inc.</t>
  </si>
  <si>
    <t>Carpenter Technology Corporation</t>
  </si>
  <si>
    <t>American Cast Iron Pipe Company, parent of American Steel Pipe</t>
  </si>
  <si>
    <t>Ellwood City Forge</t>
  </si>
  <si>
    <t>SWVA, Inc.</t>
  </si>
  <si>
    <t>Tree Island Wire (USA), Inc.</t>
  </si>
  <si>
    <t>Keystone Consolidated Industries, Inc.</t>
  </si>
  <si>
    <t>Steel Ventures</t>
  </si>
  <si>
    <t>Charter Steel</t>
  </si>
  <si>
    <t>International Materials Group, LLC</t>
  </si>
  <si>
    <t>ASWPengg</t>
  </si>
  <si>
    <t>Bekaert Corporation</t>
  </si>
  <si>
    <t>Tresten Sneed &amp; Assocs., Inc DBA TSA Processing</t>
  </si>
  <si>
    <t>Kiswire Pine Bluff, Inc.</t>
  </si>
  <si>
    <t>Welded Tube USA, Inc.</t>
  </si>
  <si>
    <t>LLFlex, LLC</t>
  </si>
  <si>
    <t>Bristol Metals, LLC</t>
  </si>
  <si>
    <t>New Castle Stainless Plate, LLC</t>
  </si>
  <si>
    <t>California Steel Industries, Inc.</t>
  </si>
  <si>
    <t>Ellwood National Steel</t>
  </si>
  <si>
    <t>Thomas Steel Strip</t>
  </si>
  <si>
    <t>Ellwood Mill Products</t>
  </si>
  <si>
    <t>Edro Specialty Steels, Inc.</t>
  </si>
  <si>
    <t>McDonald Steel Corporation</t>
  </si>
  <si>
    <t>Central Wire, Inc.</t>
  </si>
  <si>
    <t>Tri Star Metals, LLC</t>
  </si>
  <si>
    <t>WCJ Pilgrim Wire, LLC</t>
  </si>
  <si>
    <t>Pilgrim Metal Products, LLC</t>
  </si>
  <si>
    <t>Crucible Industries, LLC</t>
  </si>
  <si>
    <t>Amerinox Processing, Inc.</t>
  </si>
  <si>
    <t>voestalpine Precision Strip, LLC</t>
  </si>
  <si>
    <t>Valbruna Slater Stainless</t>
  </si>
  <si>
    <t>Top Three Firms' Objection Volume Dwarfs 2017 Steel Production</t>
  </si>
  <si>
    <t>Source: U.S. Department of Commerce, "Global Steel Trade Monitor, Steel Imports Report: United States," International Trade Administration, September 2018; and authors' calculations based on regulations.gov as of March 2018.</t>
  </si>
  <si>
    <t>AMG Aluminum North America, LLC</t>
  </si>
  <si>
    <t>Arconic, Inc.</t>
  </si>
  <si>
    <t>Century Aluminum Company</t>
  </si>
  <si>
    <t>Earle M. Jorgensen Company</t>
  </si>
  <si>
    <t>Hydro Extrusion USA, LLC</t>
  </si>
  <si>
    <t>JW Aluminum Corporation</t>
  </si>
  <si>
    <t>Magnitude 7 Metals, LLC</t>
  </si>
  <si>
    <t>Reynolds Consumer Products, LLC</t>
  </si>
  <si>
    <t>Southwire Company, LLC</t>
  </si>
  <si>
    <t>TCI Texarkana, Inc.</t>
  </si>
  <si>
    <t>Constellium Rolled Products Ravenswood, LLC</t>
  </si>
  <si>
    <t>Kaiser Aluminum Fabricated Products, LLC</t>
  </si>
  <si>
    <t>NA</t>
  </si>
  <si>
    <t>Country of Export</t>
  </si>
  <si>
    <t>Approved Quantity as Share of 2017 Subject Imports (%)</t>
  </si>
  <si>
    <t>Alcoa Warrick, LLC</t>
  </si>
  <si>
    <t>Constellium Muscle Shoals, LLC</t>
  </si>
  <si>
    <t>Total (no.) (↓)</t>
  </si>
  <si>
    <t xml:space="preserve">Source: Authors' calculations. Note: These data are extracted from question 4.d of the steel exclusion requests submitted to regulations.gov. Up to five countries may be listed as a country of export. These data were last updated on March 18, 2019. The full dataset can be found at Underlying microdata available at QuantGov, “Steel and Aluminum Tariffs: Thousands of Exclusion Requests from US Firms,” March 18, 2019, https://quantgov.org/tariff-exclusion/. Import data retrieved from USITC Dataweb (imports for consumption data were used to avoid capturing transshipments). </t>
  </si>
  <si>
    <t xml:space="preserve">Source: Authors' calculations. Note: These data are extracted from question 4.d of the aluminum exclusion requests submitted to regulations.gov. Up to five countries may be listed as a country of export. These data were last updated on March 18, 2019. The full dataset can be found at Underlying microdata available at QuantGov, “Steel and Aluminum Tariffs: Thousands of Exclusion Requests from US Firms,” March 18, 2019, https://quantgov.org/tariff-exclusion/. Import data retrieved from USITC Dataweb (imports for consumption data were used to avoid capturing transshipments). </t>
  </si>
  <si>
    <t>Apollo Metals Ltd.</t>
  </si>
  <si>
    <t>BENTELER Steel/Tube Manufacturing Corporation</t>
  </si>
  <si>
    <t>Berg Steel Pipe Corporation</t>
  </si>
  <si>
    <t>EVRAZ North America, Inc.</t>
  </si>
  <si>
    <t>Huntington Alloys Corporation</t>
  </si>
  <si>
    <t>Koswire, Inc.</t>
  </si>
  <si>
    <t>Michigan Seamless Tube, LLC</t>
  </si>
  <si>
    <t>Optimus Steel</t>
  </si>
  <si>
    <t>Phoenix Tube Company, Inc.</t>
  </si>
  <si>
    <t>Plymouth Tube Company</t>
  </si>
  <si>
    <t>PTC Group Holdings Corporation</t>
  </si>
  <si>
    <t>SXP Schulz Xtruded Products</t>
  </si>
  <si>
    <t>Valbruna Slater Stainless, Inc.</t>
  </si>
  <si>
    <t>Jupiter Aluminum Corporation</t>
  </si>
  <si>
    <t>Kawneer Company, Inc.</t>
  </si>
  <si>
    <t>Novelis Corporation</t>
  </si>
  <si>
    <t>Tower Extrusions Ltd.</t>
  </si>
  <si>
    <t>Trinidad Benham Corporation</t>
  </si>
  <si>
    <t>Berg Steel Pipe Corp.</t>
  </si>
  <si>
    <t>BENTELER Steel/Tube Manufacturing Corp.</t>
  </si>
  <si>
    <t>Evraz Inc. NA</t>
  </si>
  <si>
    <t>Plymouth Tube Co.</t>
  </si>
  <si>
    <t>PTC Group Holdings Corp.</t>
  </si>
  <si>
    <t>Apollo Metals, Ltd.</t>
  </si>
  <si>
    <t>Michigan Seamless Tube, LLC (MST)</t>
  </si>
  <si>
    <t>Phoenix Tube Co., Inc.</t>
  </si>
  <si>
    <r>
      <t>Total Amount Objected To in Exclusion Requests (kg)</t>
    </r>
    <r>
      <rPr>
        <sz val="14"/>
        <color rgb="FFFFFFFF"/>
        <rFont val="Calibri"/>
        <family val="2"/>
      </rPr>
      <t xml:space="preserve">  (↓)</t>
    </r>
  </si>
  <si>
    <t>Koswire</t>
  </si>
  <si>
    <t>Optimus</t>
  </si>
  <si>
    <t xml:space="preserve">Company </t>
  </si>
  <si>
    <t xml:space="preserve">Amount </t>
  </si>
  <si>
    <t>Tower Extrusions, Ltd.</t>
  </si>
  <si>
    <t>Trinidad Benham Corp.</t>
  </si>
  <si>
    <t>Jupiter</t>
  </si>
  <si>
    <t>Kawneer</t>
  </si>
  <si>
    <t>Novelis</t>
  </si>
  <si>
    <t>Source: These data were collected by extracting information from regulations.gov (docket identification number BIS-2018-0002). Last updated on June 17, 2019. Underlying microdata available at QuantGov, “Steel and Aluminum Tariffs: Thousands of Exclusion Requests from US Firms,” June 17 2019, https://quantgov.org/tariff-exclusion/.</t>
  </si>
  <si>
    <r>
      <rPr>
        <b/>
        <sz val="10"/>
        <color theme="1"/>
        <rFont val="Gotham Book"/>
        <family val="3"/>
      </rPr>
      <t>Source</t>
    </r>
    <r>
      <rPr>
        <sz val="10"/>
        <color theme="1"/>
        <rFont val="Gotham Book"/>
        <family val="3"/>
      </rPr>
      <t>: These data were collected by extracting information from regulations.gov (docket identification number BIS-2018-0006). Last updated on June 17, 2019. Underlying microdata available at QuantGov, “Steel and Aluminum Tariffs: Thousands of Exclusion Requests from US Firms,” June 17, 2019, https://quantgov.org/section-232-tariffs/.</t>
    </r>
  </si>
  <si>
    <t>Table 1. Two companies comprise bulk of Section 232 steel tariff exclusion request objections</t>
  </si>
  <si>
    <t>US Steel Corporation</t>
  </si>
  <si>
    <t>2017 production</t>
  </si>
  <si>
    <t>total objected production</t>
  </si>
  <si>
    <t>company</t>
  </si>
  <si>
    <t xml:space="preserve">total amount objected to (kg) </t>
  </si>
  <si>
    <t>objections filed (#)</t>
  </si>
  <si>
    <r>
      <rPr>
        <b/>
        <sz val="11"/>
        <color theme="1"/>
        <rFont val="Gotham Book"/>
        <family val="3"/>
      </rPr>
      <t>Source</t>
    </r>
    <r>
      <rPr>
        <sz val="11"/>
        <color theme="1"/>
        <rFont val="Gotham Book"/>
        <family val="3"/>
      </rPr>
      <t>: These data were collected by extracting information from regulations.gov (docket identification number BIS-2018-0002). Last updated on June 17, 2019. Underlying microdata available at QuantGov, “Steel and Aluminum Tariffs: Thousands of Exclusion Requests from US Firms,” June 17 2019, https://quantgov.org/tariff-exclusion/.</t>
    </r>
  </si>
  <si>
    <t>Table 2. Three companies comprise bulk of Section 232 aluminum tariff exclusion request objections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</si>
</sst>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Gotham Book"/>
      <family val="3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1"/>
      <color theme="1"/>
      <name val="Gotham Medium"/>
      <family val="3"/>
    </font>
    <font>
      <sz val="11"/>
      <color rgb="FF00AFBA"/>
      <name val="Gotham Medium"/>
      <family val="3"/>
    </font>
    <font>
      <sz val="14"/>
      <color theme="1" tint="0.34998626667073579"/>
      <name val="Gotham Medium"/>
      <family val="3"/>
    </font>
    <font>
      <b/>
      <sz val="14"/>
      <color theme="1" tint="0.34998626667073579"/>
      <name val="Calibri"/>
      <family val="2"/>
      <scheme val="minor"/>
    </font>
    <font>
      <b/>
      <sz val="11"/>
      <color theme="1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3054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rgb="FF00AFBA"/>
      </bottom>
      <diagonal/>
    </border>
    <border>
      <left/>
      <right/>
      <top style="medium">
        <color rgb="FF00AFBA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medium">
        <color rgb="FF00AFBA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NumberFormat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1" fontId="0" fillId="2" borderId="0" xfId="0" applyNumberFormat="1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165" fontId="0" fillId="2" borderId="0" xfId="0" applyNumberFormat="1" applyFill="1" applyAlignment="1">
      <alignment horizontal="center"/>
    </xf>
    <xf numFmtId="1" fontId="0" fillId="2" borderId="0" xfId="0" applyNumberFormat="1" applyFill="1"/>
    <xf numFmtId="2" fontId="0" fillId="2" borderId="0" xfId="0" applyNumberFormat="1" applyFill="1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0" fontId="2" fillId="0" borderId="0" xfId="0" applyFont="1"/>
    <xf numFmtId="43" fontId="0" fillId="0" borderId="0" xfId="1" applyFont="1"/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3" fontId="0" fillId="0" borderId="0" xfId="0" applyNumberForma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4" fontId="3" fillId="3" borderId="0" xfId="1" applyNumberFormat="1" applyFont="1" applyFill="1" applyAlignment="1">
      <alignment horizontal="center" wrapText="1"/>
    </xf>
    <xf numFmtId="43" fontId="3" fillId="3" borderId="0" xfId="1" applyFont="1" applyFill="1" applyAlignment="1">
      <alignment horizontal="center" wrapText="1"/>
    </xf>
    <xf numFmtId="164" fontId="0" fillId="0" borderId="0" xfId="0" applyNumberFormat="1"/>
    <xf numFmtId="0" fontId="0" fillId="0" borderId="0" xfId="0" applyFont="1"/>
    <xf numFmtId="3" fontId="0" fillId="0" borderId="0" xfId="0" applyNumberFormat="1"/>
    <xf numFmtId="0" fontId="0" fillId="0" borderId="1" xfId="0" applyFont="1" applyBorder="1"/>
    <xf numFmtId="3" fontId="0" fillId="0" borderId="1" xfId="0" applyNumberFormat="1" applyFont="1" applyBorder="1"/>
    <xf numFmtId="0" fontId="0" fillId="4" borderId="1" xfId="0" applyFont="1" applyFill="1" applyBorder="1"/>
    <xf numFmtId="3" fontId="0" fillId="4" borderId="1" xfId="0" applyNumberFormat="1" applyFont="1" applyFill="1" applyBorder="1"/>
    <xf numFmtId="0" fontId="4" fillId="5" borderId="0" xfId="0" applyFont="1" applyFill="1" applyBorder="1" applyAlignment="1">
      <alignment horizontal="center" wrapText="1"/>
    </xf>
    <xf numFmtId="0" fontId="6" fillId="0" borderId="0" xfId="0" applyFont="1" applyFill="1" applyBorder="1"/>
    <xf numFmtId="164" fontId="6" fillId="0" borderId="0" xfId="1" applyNumberFormat="1" applyFont="1" applyFill="1" applyBorder="1"/>
    <xf numFmtId="0" fontId="6" fillId="6" borderId="0" xfId="0" applyFont="1" applyFill="1" applyBorder="1"/>
    <xf numFmtId="164" fontId="6" fillId="6" borderId="0" xfId="1" applyNumberFormat="1" applyFont="1" applyFill="1" applyBorder="1"/>
    <xf numFmtId="0" fontId="0" fillId="7" borderId="2" xfId="0" applyFont="1" applyFill="1" applyBorder="1" applyAlignment="1">
      <alignment horizontal="left"/>
    </xf>
    <xf numFmtId="3" fontId="0" fillId="7" borderId="3" xfId="0" applyNumberFormat="1" applyFont="1" applyFill="1" applyBorder="1"/>
    <xf numFmtId="0" fontId="0" fillId="0" borderId="2" xfId="0" applyFont="1" applyBorder="1" applyAlignment="1">
      <alignment horizontal="left"/>
    </xf>
    <xf numFmtId="3" fontId="0" fillId="0" borderId="3" xfId="0" applyNumberFormat="1" applyFont="1" applyBorder="1"/>
    <xf numFmtId="0" fontId="0" fillId="8" borderId="0" xfId="0" applyFont="1" applyFill="1"/>
    <xf numFmtId="164" fontId="0" fillId="8" borderId="0" xfId="1" applyNumberFormat="1" applyFont="1" applyFill="1"/>
    <xf numFmtId="0" fontId="0" fillId="2" borderId="0" xfId="0" applyFont="1" applyFill="1" applyAlignment="1">
      <alignment wrapText="1"/>
    </xf>
    <xf numFmtId="3" fontId="0" fillId="2" borderId="0" xfId="0" applyNumberFormat="1" applyFill="1"/>
    <xf numFmtId="2" fontId="10" fillId="2" borderId="4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11" fillId="2" borderId="5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" borderId="6" xfId="0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13" fillId="2" borderId="0" xfId="0" applyFont="1" applyFill="1" applyAlignment="1">
      <alignment horizontal="center" wrapText="1"/>
    </xf>
    <xf numFmtId="0" fontId="11" fillId="2" borderId="8" xfId="0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14"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3" formatCode="#,##0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7C46D"/>
      <color rgb="FF00818C"/>
      <color rgb="FF00AFBA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78</xdr:row>
      <xdr:rowOff>209550</xdr:rowOff>
    </xdr:from>
    <xdr:ext cx="528830" cy="60143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2875" y="15640050"/>
          <a:ext cx="528830" cy="6014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361950</xdr:colOff>
      <xdr:row>23</xdr:row>
      <xdr:rowOff>333375</xdr:rowOff>
    </xdr:from>
    <xdr:ext cx="528830" cy="60143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6400800"/>
          <a:ext cx="528830" cy="601430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45</xdr:row>
      <xdr:rowOff>142875</xdr:rowOff>
    </xdr:from>
    <xdr:ext cx="528830" cy="601430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2725" y="11620500"/>
          <a:ext cx="528830" cy="60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80</xdr:row>
      <xdr:rowOff>161925</xdr:rowOff>
    </xdr:from>
    <xdr:ext cx="528830" cy="601430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32042100"/>
          <a:ext cx="528830" cy="60143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B3:D23" totalsRowShown="0" headerRowDxfId="13" dataDxfId="12">
  <sortState ref="B2:D21">
    <sortCondition descending="1" ref="C1:C21"/>
  </sortState>
  <tableColumns count="3">
    <tableColumn id="1" name="company" dataDxfId="11"/>
    <tableColumn id="2" name="total amount objected to (kg) " dataDxfId="10"/>
    <tableColumn id="3" name="objections filed (#)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38"/>
  <sheetViews>
    <sheetView tabSelected="1" zoomScaleNormal="100" workbookViewId="0">
      <selection activeCell="M17" sqref="M17"/>
    </sheetView>
  </sheetViews>
  <sheetFormatPr defaultColWidth="8.85546875" defaultRowHeight="15" x14ac:dyDescent="0.25"/>
  <cols>
    <col min="2" max="2" width="59.85546875" customWidth="1"/>
    <col min="3" max="3" width="24.42578125" customWidth="1"/>
    <col min="4" max="4" width="14.5703125" customWidth="1"/>
    <col min="6" max="6" width="4.5703125" customWidth="1"/>
    <col min="11" max="11" width="17.28515625" bestFit="1" customWidth="1"/>
  </cols>
  <sheetData>
    <row r="1" spans="1:5" s="7" customFormat="1" x14ac:dyDescent="0.25"/>
    <row r="2" spans="1:5" s="7" customFormat="1" ht="36.75" customHeight="1" x14ac:dyDescent="0.3">
      <c r="B2" s="65" t="s">
        <v>192</v>
      </c>
      <c r="C2" s="65"/>
      <c r="D2" s="65"/>
      <c r="E2" s="43"/>
    </row>
    <row r="3" spans="1:5" ht="39" customHeight="1" thickBot="1" x14ac:dyDescent="0.3">
      <c r="A3" s="7"/>
      <c r="B3" s="41" t="s">
        <v>196</v>
      </c>
      <c r="C3" s="42" t="s">
        <v>197</v>
      </c>
      <c r="D3" s="42" t="s">
        <v>198</v>
      </c>
      <c r="E3" s="7"/>
    </row>
    <row r="4" spans="1:5" s="47" customFormat="1" ht="20.100000000000001" customHeight="1" x14ac:dyDescent="0.25">
      <c r="A4" s="44"/>
      <c r="B4" s="45" t="s">
        <v>69</v>
      </c>
      <c r="C4" s="46">
        <v>48811058400.044106</v>
      </c>
      <c r="D4" s="46">
        <v>3722</v>
      </c>
      <c r="E4" s="44"/>
    </row>
    <row r="5" spans="1:5" s="47" customFormat="1" ht="20.100000000000001" customHeight="1" x14ac:dyDescent="0.25">
      <c r="A5" s="44"/>
      <c r="B5" s="48" t="s">
        <v>70</v>
      </c>
      <c r="C5" s="49">
        <v>41916780157.186287</v>
      </c>
      <c r="D5" s="49">
        <v>3797</v>
      </c>
      <c r="E5" s="44"/>
    </row>
    <row r="6" spans="1:5" s="47" customFormat="1" ht="20.100000000000001" customHeight="1" x14ac:dyDescent="0.25">
      <c r="A6" s="44"/>
      <c r="B6" s="48" t="s">
        <v>71</v>
      </c>
      <c r="C6" s="49">
        <v>702604084</v>
      </c>
      <c r="D6" s="49">
        <v>1372</v>
      </c>
      <c r="E6" s="44"/>
    </row>
    <row r="7" spans="1:5" s="47" customFormat="1" ht="20.100000000000001" customHeight="1" x14ac:dyDescent="0.25">
      <c r="A7" s="44"/>
      <c r="B7" s="48" t="s">
        <v>72</v>
      </c>
      <c r="C7" s="49">
        <v>4499328476</v>
      </c>
      <c r="D7" s="49">
        <v>284</v>
      </c>
      <c r="E7" s="44"/>
    </row>
    <row r="8" spans="1:5" s="47" customFormat="1" ht="20.100000000000001" customHeight="1" x14ac:dyDescent="0.25">
      <c r="A8" s="44"/>
      <c r="B8" s="48" t="s">
        <v>73</v>
      </c>
      <c r="C8" s="49">
        <v>3867299770</v>
      </c>
      <c r="D8" s="49">
        <v>773</v>
      </c>
      <c r="E8" s="44"/>
    </row>
    <row r="9" spans="1:5" s="47" customFormat="1" ht="20.100000000000001" customHeight="1" x14ac:dyDescent="0.25">
      <c r="A9" s="44"/>
      <c r="B9" s="48" t="s">
        <v>74</v>
      </c>
      <c r="C9" s="49">
        <v>3530913191.2090807</v>
      </c>
      <c r="D9" s="49">
        <v>1222</v>
      </c>
      <c r="E9" s="44"/>
    </row>
    <row r="10" spans="1:5" s="47" customFormat="1" ht="20.100000000000001" customHeight="1" x14ac:dyDescent="0.25">
      <c r="A10" s="44"/>
      <c r="B10" s="48" t="s">
        <v>75</v>
      </c>
      <c r="C10" s="49">
        <v>2858858508</v>
      </c>
      <c r="D10" s="49">
        <v>305</v>
      </c>
      <c r="E10" s="44"/>
    </row>
    <row r="11" spans="1:5" s="47" customFormat="1" ht="20.100000000000001" customHeight="1" x14ac:dyDescent="0.25">
      <c r="A11" s="44"/>
      <c r="B11" s="48" t="s">
        <v>76</v>
      </c>
      <c r="C11" s="49">
        <v>2493046508.75</v>
      </c>
      <c r="D11" s="49">
        <v>167</v>
      </c>
      <c r="E11" s="44"/>
    </row>
    <row r="12" spans="1:5" s="47" customFormat="1" ht="20.100000000000001" customHeight="1" x14ac:dyDescent="0.25">
      <c r="A12" s="44"/>
      <c r="B12" s="48" t="s">
        <v>77</v>
      </c>
      <c r="C12" s="49">
        <v>1880329531.9182746</v>
      </c>
      <c r="D12" s="49">
        <v>2115</v>
      </c>
      <c r="E12" s="44"/>
    </row>
    <row r="13" spans="1:5" s="47" customFormat="1" ht="20.100000000000001" customHeight="1" x14ac:dyDescent="0.25">
      <c r="A13" s="44"/>
      <c r="B13" s="48" t="s">
        <v>78</v>
      </c>
      <c r="C13" s="49">
        <v>1351569335.3000004</v>
      </c>
      <c r="D13" s="49">
        <v>742</v>
      </c>
      <c r="E13" s="44"/>
    </row>
    <row r="14" spans="1:5" s="47" customFormat="1" ht="20.100000000000001" customHeight="1" x14ac:dyDescent="0.25">
      <c r="A14" s="44"/>
      <c r="B14" s="48" t="s">
        <v>156</v>
      </c>
      <c r="C14" s="49">
        <v>1071516067</v>
      </c>
      <c r="D14" s="49">
        <v>109</v>
      </c>
      <c r="E14" s="44"/>
    </row>
    <row r="15" spans="1:5" s="47" customFormat="1" ht="20.100000000000001" customHeight="1" x14ac:dyDescent="0.25">
      <c r="A15" s="44"/>
      <c r="B15" s="48" t="s">
        <v>80</v>
      </c>
      <c r="C15" s="49">
        <v>925238347</v>
      </c>
      <c r="D15" s="49">
        <v>445</v>
      </c>
      <c r="E15" s="44"/>
    </row>
    <row r="16" spans="1:5" s="47" customFormat="1" ht="20.100000000000001" customHeight="1" x14ac:dyDescent="0.25">
      <c r="A16" s="44"/>
      <c r="B16" s="48" t="s">
        <v>79</v>
      </c>
      <c r="C16" s="49">
        <v>923393968.58355463</v>
      </c>
      <c r="D16" s="49">
        <v>724</v>
      </c>
      <c r="E16" s="44"/>
    </row>
    <row r="17" spans="1:5" s="47" customFormat="1" ht="20.100000000000001" customHeight="1" x14ac:dyDescent="0.25">
      <c r="A17" s="44"/>
      <c r="B17" s="48" t="s">
        <v>81</v>
      </c>
      <c r="C17" s="49">
        <v>911278012</v>
      </c>
      <c r="D17" s="49">
        <v>86</v>
      </c>
      <c r="E17" s="44"/>
    </row>
    <row r="18" spans="1:5" s="47" customFormat="1" ht="20.100000000000001" customHeight="1" x14ac:dyDescent="0.25">
      <c r="A18" s="44"/>
      <c r="B18" s="48" t="s">
        <v>157</v>
      </c>
      <c r="C18" s="49">
        <v>834913230</v>
      </c>
      <c r="D18" s="49">
        <v>60</v>
      </c>
      <c r="E18" s="44"/>
    </row>
    <row r="19" spans="1:5" s="47" customFormat="1" ht="20.100000000000001" customHeight="1" x14ac:dyDescent="0.25">
      <c r="A19" s="44"/>
      <c r="B19" s="48" t="s">
        <v>82</v>
      </c>
      <c r="C19" s="49">
        <v>752607133.98500001</v>
      </c>
      <c r="D19" s="49">
        <v>15</v>
      </c>
      <c r="E19" s="44"/>
    </row>
    <row r="20" spans="1:5" s="47" customFormat="1" ht="20.100000000000001" customHeight="1" x14ac:dyDescent="0.25">
      <c r="A20" s="44"/>
      <c r="B20" s="48" t="s">
        <v>155</v>
      </c>
      <c r="C20" s="49">
        <v>709722690</v>
      </c>
      <c r="D20" s="49">
        <v>209</v>
      </c>
      <c r="E20" s="44"/>
    </row>
    <row r="21" spans="1:5" s="47" customFormat="1" ht="20.100000000000001" customHeight="1" x14ac:dyDescent="0.25">
      <c r="A21" s="44"/>
      <c r="B21" s="48" t="s">
        <v>83</v>
      </c>
      <c r="C21" s="49">
        <v>606586010.85433447</v>
      </c>
      <c r="D21" s="49">
        <v>42</v>
      </c>
      <c r="E21" s="44"/>
    </row>
    <row r="22" spans="1:5" s="47" customFormat="1" ht="20.100000000000001" customHeight="1" x14ac:dyDescent="0.25">
      <c r="A22" s="44"/>
      <c r="B22" s="48" t="s">
        <v>84</v>
      </c>
      <c r="C22" s="49">
        <v>603450000</v>
      </c>
      <c r="D22" s="49">
        <v>56</v>
      </c>
      <c r="E22" s="44"/>
    </row>
    <row r="23" spans="1:5" s="47" customFormat="1" ht="20.100000000000001" customHeight="1" x14ac:dyDescent="0.25">
      <c r="A23" s="44"/>
      <c r="B23" s="48" t="s">
        <v>85</v>
      </c>
      <c r="C23" s="49">
        <v>600200650</v>
      </c>
      <c r="D23" s="49">
        <v>16</v>
      </c>
      <c r="E23" s="44"/>
    </row>
    <row r="24" spans="1:5" s="47" customFormat="1" ht="20.100000000000001" customHeight="1" x14ac:dyDescent="0.25">
      <c r="A24" s="44"/>
      <c r="B24" s="48" t="s">
        <v>87</v>
      </c>
      <c r="C24" s="49">
        <v>592086524</v>
      </c>
      <c r="D24" s="49">
        <v>170</v>
      </c>
      <c r="E24" s="44"/>
    </row>
    <row r="25" spans="1:5" s="47" customFormat="1" ht="20.100000000000001" customHeight="1" x14ac:dyDescent="0.25">
      <c r="A25" s="44"/>
      <c r="B25" s="48" t="s">
        <v>86</v>
      </c>
      <c r="C25" s="49">
        <v>591073354</v>
      </c>
      <c r="D25" s="49">
        <v>122</v>
      </c>
      <c r="E25" s="44"/>
    </row>
    <row r="26" spans="1:5" s="47" customFormat="1" ht="20.100000000000001" customHeight="1" x14ac:dyDescent="0.25">
      <c r="A26" s="44"/>
      <c r="B26" s="48" t="s">
        <v>95</v>
      </c>
      <c r="C26" s="49">
        <v>514596767</v>
      </c>
      <c r="D26" s="49">
        <v>1157</v>
      </c>
      <c r="E26" s="44"/>
    </row>
    <row r="27" spans="1:5" s="47" customFormat="1" ht="20.100000000000001" customHeight="1" x14ac:dyDescent="0.25">
      <c r="A27" s="44"/>
      <c r="B27" s="48" t="s">
        <v>92</v>
      </c>
      <c r="C27" s="49">
        <v>379443436</v>
      </c>
      <c r="D27" s="49">
        <v>1483</v>
      </c>
      <c r="E27" s="44"/>
    </row>
    <row r="28" spans="1:5" s="47" customFormat="1" ht="20.100000000000001" customHeight="1" x14ac:dyDescent="0.25">
      <c r="A28" s="44"/>
      <c r="B28" s="48" t="s">
        <v>88</v>
      </c>
      <c r="C28" s="49">
        <v>363202457</v>
      </c>
      <c r="D28" s="49">
        <v>63</v>
      </c>
      <c r="E28" s="44"/>
    </row>
    <row r="29" spans="1:5" s="47" customFormat="1" ht="20.100000000000001" customHeight="1" x14ac:dyDescent="0.25">
      <c r="A29" s="44"/>
      <c r="B29" s="48" t="s">
        <v>89</v>
      </c>
      <c r="C29" s="49">
        <v>340861300</v>
      </c>
      <c r="D29" s="49">
        <v>42</v>
      </c>
      <c r="E29" s="44"/>
    </row>
    <row r="30" spans="1:5" s="47" customFormat="1" ht="20.100000000000001" customHeight="1" x14ac:dyDescent="0.25">
      <c r="A30" s="44"/>
      <c r="B30" s="48" t="s">
        <v>90</v>
      </c>
      <c r="C30" s="49">
        <v>260863815</v>
      </c>
      <c r="D30" s="49">
        <v>31</v>
      </c>
      <c r="E30" s="44"/>
    </row>
    <row r="31" spans="1:5" s="47" customFormat="1" ht="20.100000000000001" customHeight="1" x14ac:dyDescent="0.25">
      <c r="A31" s="44"/>
      <c r="B31" s="48" t="s">
        <v>91</v>
      </c>
      <c r="C31" s="49">
        <v>240000000</v>
      </c>
      <c r="D31" s="49">
        <v>40</v>
      </c>
      <c r="E31" s="44"/>
    </row>
    <row r="32" spans="1:5" s="47" customFormat="1" ht="20.100000000000001" customHeight="1" x14ac:dyDescent="0.25">
      <c r="A32" s="44"/>
      <c r="B32" s="48" t="s">
        <v>97</v>
      </c>
      <c r="C32" s="49">
        <v>125139934</v>
      </c>
      <c r="D32" s="49">
        <v>405</v>
      </c>
      <c r="E32" s="44"/>
    </row>
    <row r="33" spans="1:5" s="47" customFormat="1" ht="20.100000000000001" customHeight="1" x14ac:dyDescent="0.25">
      <c r="A33" s="44"/>
      <c r="B33" s="48" t="s">
        <v>94</v>
      </c>
      <c r="C33" s="49">
        <v>93467542</v>
      </c>
      <c r="D33" s="49">
        <v>316</v>
      </c>
      <c r="E33" s="44"/>
    </row>
    <row r="34" spans="1:5" s="47" customFormat="1" ht="20.100000000000001" customHeight="1" x14ac:dyDescent="0.25">
      <c r="A34" s="44"/>
      <c r="B34" s="48" t="s">
        <v>93</v>
      </c>
      <c r="C34" s="49">
        <v>93022647.791999891</v>
      </c>
      <c r="D34" s="49">
        <v>24</v>
      </c>
      <c r="E34" s="44"/>
    </row>
    <row r="35" spans="1:5" s="47" customFormat="1" ht="20.100000000000001" customHeight="1" x14ac:dyDescent="0.25">
      <c r="A35" s="44"/>
      <c r="B35" s="48" t="s">
        <v>165</v>
      </c>
      <c r="C35" s="49">
        <v>77470000</v>
      </c>
      <c r="D35" s="49">
        <v>199</v>
      </c>
      <c r="E35" s="44"/>
    </row>
    <row r="36" spans="1:5" s="47" customFormat="1" ht="20.100000000000001" customHeight="1" x14ac:dyDescent="0.25">
      <c r="A36" s="44"/>
      <c r="B36" s="48" t="s">
        <v>96</v>
      </c>
      <c r="C36" s="49">
        <v>66532205</v>
      </c>
      <c r="D36" s="49">
        <v>83</v>
      </c>
      <c r="E36" s="44"/>
    </row>
    <row r="37" spans="1:5" s="47" customFormat="1" ht="20.100000000000001" customHeight="1" x14ac:dyDescent="0.25">
      <c r="A37" s="44"/>
      <c r="B37" s="48" t="s">
        <v>158</v>
      </c>
      <c r="C37" s="49">
        <v>65350000</v>
      </c>
      <c r="D37" s="49">
        <v>87</v>
      </c>
      <c r="E37" s="44"/>
    </row>
    <row r="38" spans="1:5" s="47" customFormat="1" ht="20.100000000000001" customHeight="1" x14ac:dyDescent="0.25">
      <c r="A38" s="44"/>
      <c r="B38" s="48" t="s">
        <v>100</v>
      </c>
      <c r="C38" s="49">
        <v>49944352</v>
      </c>
      <c r="D38" s="49">
        <v>101</v>
      </c>
      <c r="E38" s="44"/>
    </row>
    <row r="39" spans="1:5" s="47" customFormat="1" ht="20.100000000000001" customHeight="1" x14ac:dyDescent="0.25">
      <c r="A39" s="44"/>
      <c r="B39" s="48" t="s">
        <v>98</v>
      </c>
      <c r="C39" s="49">
        <v>48000000</v>
      </c>
      <c r="D39" s="49">
        <v>24</v>
      </c>
      <c r="E39" s="44"/>
    </row>
    <row r="40" spans="1:5" s="47" customFormat="1" ht="20.100000000000001" customHeight="1" x14ac:dyDescent="0.25">
      <c r="A40" s="44"/>
      <c r="B40" s="48" t="s">
        <v>161</v>
      </c>
      <c r="C40" s="49">
        <v>46000000</v>
      </c>
      <c r="D40" s="49">
        <v>4</v>
      </c>
      <c r="E40" s="44"/>
    </row>
    <row r="41" spans="1:5" s="47" customFormat="1" ht="20.100000000000001" customHeight="1" x14ac:dyDescent="0.25">
      <c r="A41" s="44"/>
      <c r="B41" s="48" t="s">
        <v>99</v>
      </c>
      <c r="C41" s="49">
        <v>45136400</v>
      </c>
      <c r="D41" s="49">
        <v>13</v>
      </c>
      <c r="E41" s="44"/>
    </row>
    <row r="42" spans="1:5" s="47" customFormat="1" ht="20.100000000000001" customHeight="1" x14ac:dyDescent="0.25">
      <c r="A42" s="44"/>
      <c r="B42" s="48" t="s">
        <v>106</v>
      </c>
      <c r="C42" s="49">
        <v>39019716</v>
      </c>
      <c r="D42" s="49">
        <v>23</v>
      </c>
      <c r="E42" s="44"/>
    </row>
    <row r="43" spans="1:5" s="47" customFormat="1" ht="20.100000000000001" customHeight="1" x14ac:dyDescent="0.25">
      <c r="A43" s="44"/>
      <c r="B43" s="48" t="s">
        <v>102</v>
      </c>
      <c r="C43" s="49">
        <v>33812875.861290023</v>
      </c>
      <c r="D43" s="49">
        <v>7</v>
      </c>
      <c r="E43" s="44"/>
    </row>
    <row r="44" spans="1:5" s="47" customFormat="1" ht="20.100000000000001" customHeight="1" x14ac:dyDescent="0.25">
      <c r="A44" s="44"/>
      <c r="B44" s="48" t="s">
        <v>103</v>
      </c>
      <c r="C44" s="49">
        <v>31200300</v>
      </c>
      <c r="D44" s="49">
        <v>166</v>
      </c>
      <c r="E44" s="44"/>
    </row>
    <row r="45" spans="1:5" s="47" customFormat="1" ht="20.100000000000001" customHeight="1" x14ac:dyDescent="0.25">
      <c r="A45" s="44"/>
      <c r="B45" s="48" t="s">
        <v>104</v>
      </c>
      <c r="C45" s="49">
        <v>30904713</v>
      </c>
      <c r="D45" s="49">
        <v>81</v>
      </c>
      <c r="E45" s="44"/>
    </row>
    <row r="46" spans="1:5" s="47" customFormat="1" ht="20.100000000000001" customHeight="1" x14ac:dyDescent="0.25">
      <c r="A46" s="44"/>
      <c r="B46" s="48" t="s">
        <v>107</v>
      </c>
      <c r="C46" s="49">
        <v>29940194.899999999</v>
      </c>
      <c r="D46" s="49">
        <v>195</v>
      </c>
      <c r="E46" s="44"/>
    </row>
    <row r="47" spans="1:5" s="47" customFormat="1" ht="20.100000000000001" customHeight="1" x14ac:dyDescent="0.25">
      <c r="A47" s="44"/>
      <c r="B47" s="48" t="s">
        <v>101</v>
      </c>
      <c r="C47" s="49">
        <v>29939544</v>
      </c>
      <c r="D47" s="49">
        <v>81</v>
      </c>
      <c r="E47" s="44"/>
    </row>
    <row r="48" spans="1:5" s="47" customFormat="1" ht="20.100000000000001" customHeight="1" x14ac:dyDescent="0.25">
      <c r="A48" s="44"/>
      <c r="B48" s="48" t="s">
        <v>105</v>
      </c>
      <c r="C48" s="49">
        <v>28800000</v>
      </c>
      <c r="D48" s="49">
        <v>4</v>
      </c>
      <c r="E48" s="44"/>
    </row>
    <row r="49" spans="1:5" s="47" customFormat="1" ht="20.100000000000001" customHeight="1" x14ac:dyDescent="0.25">
      <c r="A49" s="44"/>
      <c r="B49" s="48" t="s">
        <v>108</v>
      </c>
      <c r="C49" s="49">
        <v>16396800</v>
      </c>
      <c r="D49" s="49">
        <v>45</v>
      </c>
      <c r="E49" s="44"/>
    </row>
    <row r="50" spans="1:5" s="47" customFormat="1" ht="20.100000000000001" customHeight="1" x14ac:dyDescent="0.25">
      <c r="A50" s="44"/>
      <c r="B50" s="48" t="s">
        <v>111</v>
      </c>
      <c r="C50" s="49">
        <v>14984769</v>
      </c>
      <c r="D50" s="49">
        <v>14</v>
      </c>
      <c r="E50" s="44"/>
    </row>
    <row r="51" spans="1:5" s="47" customFormat="1" ht="20.100000000000001" customHeight="1" x14ac:dyDescent="0.25">
      <c r="A51" s="44"/>
      <c r="B51" s="48" t="s">
        <v>109</v>
      </c>
      <c r="C51" s="49">
        <v>14000000</v>
      </c>
      <c r="D51" s="49">
        <v>1</v>
      </c>
      <c r="E51" s="44"/>
    </row>
    <row r="52" spans="1:5" s="47" customFormat="1" ht="20.100000000000001" customHeight="1" x14ac:dyDescent="0.25">
      <c r="A52" s="44"/>
      <c r="B52" s="48" t="s">
        <v>110</v>
      </c>
      <c r="C52" s="49">
        <v>13474897</v>
      </c>
      <c r="D52" s="49">
        <v>62</v>
      </c>
      <c r="E52" s="44"/>
    </row>
    <row r="53" spans="1:5" s="47" customFormat="1" ht="20.100000000000001" customHeight="1" x14ac:dyDescent="0.25">
      <c r="A53" s="44"/>
      <c r="B53" s="48" t="s">
        <v>163</v>
      </c>
      <c r="C53" s="49">
        <v>10265535</v>
      </c>
      <c r="D53" s="49">
        <v>56</v>
      </c>
      <c r="E53" s="44"/>
    </row>
    <row r="54" spans="1:5" s="47" customFormat="1" ht="20.100000000000001" customHeight="1" x14ac:dyDescent="0.25">
      <c r="A54" s="44"/>
      <c r="B54" s="48" t="s">
        <v>112</v>
      </c>
      <c r="C54" s="49">
        <v>9411758.0999999996</v>
      </c>
      <c r="D54" s="49">
        <v>146</v>
      </c>
      <c r="E54" s="44"/>
    </row>
    <row r="55" spans="1:5" s="47" customFormat="1" ht="20.100000000000001" customHeight="1" x14ac:dyDescent="0.25">
      <c r="A55" s="44"/>
      <c r="B55" s="48" t="s">
        <v>120</v>
      </c>
      <c r="C55" s="49">
        <v>9000000</v>
      </c>
      <c r="D55" s="49">
        <v>9</v>
      </c>
      <c r="E55" s="44"/>
    </row>
    <row r="56" spans="1:5" s="47" customFormat="1" ht="20.100000000000001" customHeight="1" x14ac:dyDescent="0.25">
      <c r="A56" s="44"/>
      <c r="B56" s="48" t="s">
        <v>164</v>
      </c>
      <c r="C56" s="49">
        <v>7151584</v>
      </c>
      <c r="D56" s="49">
        <v>33</v>
      </c>
      <c r="E56" s="44"/>
    </row>
    <row r="57" spans="1:5" s="47" customFormat="1" ht="20.100000000000001" customHeight="1" x14ac:dyDescent="0.25">
      <c r="A57" s="44"/>
      <c r="B57" s="48" t="s">
        <v>154</v>
      </c>
      <c r="C57" s="49">
        <v>7064175</v>
      </c>
      <c r="D57" s="49">
        <v>2</v>
      </c>
      <c r="E57" s="44"/>
    </row>
    <row r="58" spans="1:5" s="47" customFormat="1" ht="20.100000000000001" customHeight="1" x14ac:dyDescent="0.25">
      <c r="A58" s="44"/>
      <c r="B58" s="48" t="s">
        <v>117</v>
      </c>
      <c r="C58" s="49">
        <v>5713950</v>
      </c>
      <c r="D58" s="49">
        <v>131</v>
      </c>
      <c r="E58" s="44"/>
    </row>
    <row r="59" spans="1:5" s="47" customFormat="1" ht="20.100000000000001" customHeight="1" x14ac:dyDescent="0.25">
      <c r="A59" s="44"/>
      <c r="B59" s="48" t="s">
        <v>114</v>
      </c>
      <c r="C59" s="49">
        <v>5675000</v>
      </c>
      <c r="D59" s="49">
        <v>2</v>
      </c>
      <c r="E59" s="44"/>
    </row>
    <row r="60" spans="1:5" s="47" customFormat="1" ht="20.100000000000001" customHeight="1" x14ac:dyDescent="0.25">
      <c r="A60" s="44"/>
      <c r="B60" s="48" t="s">
        <v>160</v>
      </c>
      <c r="C60" s="49">
        <v>5635202</v>
      </c>
      <c r="D60" s="49">
        <v>229</v>
      </c>
      <c r="E60" s="44"/>
    </row>
    <row r="61" spans="1:5" s="47" customFormat="1" ht="20.100000000000001" customHeight="1" x14ac:dyDescent="0.25">
      <c r="A61" s="44"/>
      <c r="B61" s="48" t="s">
        <v>113</v>
      </c>
      <c r="C61" s="49">
        <v>4783262</v>
      </c>
      <c r="D61" s="49">
        <v>3</v>
      </c>
      <c r="E61" s="44"/>
    </row>
    <row r="62" spans="1:5" s="47" customFormat="1" ht="20.100000000000001" customHeight="1" x14ac:dyDescent="0.25">
      <c r="A62" s="44"/>
      <c r="B62" s="48" t="s">
        <v>115</v>
      </c>
      <c r="C62" s="49">
        <v>4500000</v>
      </c>
      <c r="D62" s="49">
        <v>1</v>
      </c>
      <c r="E62" s="44"/>
    </row>
    <row r="63" spans="1:5" s="47" customFormat="1" ht="20.100000000000001" customHeight="1" x14ac:dyDescent="0.25">
      <c r="A63" s="44"/>
      <c r="B63" s="48" t="s">
        <v>116</v>
      </c>
      <c r="C63" s="49">
        <v>3947947</v>
      </c>
      <c r="D63" s="49">
        <v>101</v>
      </c>
      <c r="E63" s="44"/>
    </row>
    <row r="64" spans="1:5" s="47" customFormat="1" ht="20.100000000000001" customHeight="1" x14ac:dyDescent="0.25">
      <c r="A64" s="44"/>
      <c r="B64" s="48" t="s">
        <v>118</v>
      </c>
      <c r="C64" s="49">
        <v>3600000</v>
      </c>
      <c r="D64" s="49">
        <v>2</v>
      </c>
      <c r="E64" s="44"/>
    </row>
    <row r="65" spans="1:5" s="47" customFormat="1" ht="20.100000000000001" customHeight="1" x14ac:dyDescent="0.25">
      <c r="A65" s="44"/>
      <c r="B65" s="48" t="s">
        <v>119</v>
      </c>
      <c r="C65" s="49">
        <v>3250000</v>
      </c>
      <c r="D65" s="49">
        <v>8</v>
      </c>
      <c r="E65" s="44"/>
    </row>
    <row r="66" spans="1:5" s="47" customFormat="1" ht="20.100000000000001" customHeight="1" x14ac:dyDescent="0.25">
      <c r="A66" s="44"/>
      <c r="B66" s="48" t="s">
        <v>121</v>
      </c>
      <c r="C66" s="49">
        <v>2200000</v>
      </c>
      <c r="D66" s="49">
        <v>3</v>
      </c>
      <c r="E66" s="44"/>
    </row>
    <row r="67" spans="1:5" s="47" customFormat="1" ht="20.100000000000001" customHeight="1" x14ac:dyDescent="0.25">
      <c r="A67" s="44"/>
      <c r="B67" s="48" t="s">
        <v>122</v>
      </c>
      <c r="C67" s="49">
        <v>1667000</v>
      </c>
      <c r="D67" s="49">
        <v>18</v>
      </c>
      <c r="E67" s="44"/>
    </row>
    <row r="68" spans="1:5" s="47" customFormat="1" ht="20.100000000000001" customHeight="1" x14ac:dyDescent="0.25">
      <c r="A68" s="44"/>
      <c r="B68" s="48" t="s">
        <v>128</v>
      </c>
      <c r="C68" s="49">
        <v>1594172</v>
      </c>
      <c r="D68" s="49">
        <v>89</v>
      </c>
      <c r="E68" s="44"/>
    </row>
    <row r="69" spans="1:5" s="47" customFormat="1" ht="20.100000000000001" customHeight="1" x14ac:dyDescent="0.25">
      <c r="A69" s="44"/>
      <c r="B69" s="48" t="s">
        <v>123</v>
      </c>
      <c r="C69" s="49">
        <v>1100000</v>
      </c>
      <c r="D69" s="49">
        <v>2</v>
      </c>
      <c r="E69" s="44"/>
    </row>
    <row r="70" spans="1:5" s="47" customFormat="1" ht="20.100000000000001" customHeight="1" x14ac:dyDescent="0.25">
      <c r="A70" s="44"/>
      <c r="B70" s="48" t="s">
        <v>166</v>
      </c>
      <c r="C70" s="49">
        <v>1009140</v>
      </c>
      <c r="D70" s="49">
        <v>28</v>
      </c>
      <c r="E70" s="44"/>
    </row>
    <row r="71" spans="1:5" s="47" customFormat="1" ht="20.100000000000001" customHeight="1" x14ac:dyDescent="0.25">
      <c r="A71" s="44"/>
      <c r="B71" s="48" t="s">
        <v>124</v>
      </c>
      <c r="C71" s="49">
        <v>522409</v>
      </c>
      <c r="D71" s="49">
        <v>10</v>
      </c>
      <c r="E71" s="44"/>
    </row>
    <row r="72" spans="1:5" s="47" customFormat="1" ht="20.100000000000001" customHeight="1" x14ac:dyDescent="0.25">
      <c r="A72" s="44"/>
      <c r="B72" s="48" t="s">
        <v>126</v>
      </c>
      <c r="C72" s="49">
        <v>470000</v>
      </c>
      <c r="D72" s="49">
        <v>4</v>
      </c>
      <c r="E72" s="44"/>
    </row>
    <row r="73" spans="1:5" s="47" customFormat="1" ht="20.100000000000001" customHeight="1" x14ac:dyDescent="0.25">
      <c r="A73" s="44"/>
      <c r="B73" s="48" t="s">
        <v>162</v>
      </c>
      <c r="C73" s="49">
        <v>452025</v>
      </c>
      <c r="D73" s="49">
        <v>19</v>
      </c>
      <c r="E73" s="44"/>
    </row>
    <row r="74" spans="1:5" s="47" customFormat="1" ht="20.100000000000001" customHeight="1" x14ac:dyDescent="0.25">
      <c r="A74" s="44"/>
      <c r="B74" s="48" t="s">
        <v>125</v>
      </c>
      <c r="C74" s="49">
        <v>440000</v>
      </c>
      <c r="D74" s="49">
        <v>2</v>
      </c>
      <c r="E74" s="44"/>
    </row>
    <row r="75" spans="1:5" s="51" customFormat="1" ht="20.100000000000001" customHeight="1" x14ac:dyDescent="0.25">
      <c r="A75" s="50"/>
      <c r="B75" s="48" t="s">
        <v>159</v>
      </c>
      <c r="C75" s="49">
        <v>315000</v>
      </c>
      <c r="D75" s="49">
        <v>3</v>
      </c>
      <c r="E75" s="50"/>
    </row>
    <row r="76" spans="1:5" s="47" customFormat="1" ht="20.100000000000001" customHeight="1" x14ac:dyDescent="0.25">
      <c r="A76" s="44"/>
      <c r="B76" s="48" t="s">
        <v>127</v>
      </c>
      <c r="C76" s="49">
        <v>300000</v>
      </c>
      <c r="D76" s="49">
        <v>1</v>
      </c>
      <c r="E76" s="44"/>
    </row>
    <row r="77" spans="1:5" s="47" customFormat="1" ht="20.100000000000001" customHeight="1" x14ac:dyDescent="0.25">
      <c r="A77" s="44"/>
      <c r="B77" s="48" t="s">
        <v>129</v>
      </c>
      <c r="C77" s="49">
        <v>138242</v>
      </c>
      <c r="D77" s="49">
        <v>1</v>
      </c>
      <c r="E77" s="44"/>
    </row>
    <row r="78" spans="1:5" s="47" customFormat="1" ht="20.100000000000001" customHeight="1" x14ac:dyDescent="0.25">
      <c r="A78" s="44"/>
      <c r="B78" s="52" t="s">
        <v>130</v>
      </c>
      <c r="C78" s="53">
        <v>90000</v>
      </c>
      <c r="D78" s="53">
        <v>3</v>
      </c>
      <c r="E78" s="44"/>
    </row>
    <row r="79" spans="1:5" ht="60.75" customHeight="1" x14ac:dyDescent="0.25">
      <c r="A79" s="7"/>
      <c r="B79" s="64" t="s">
        <v>191</v>
      </c>
      <c r="C79" s="64"/>
      <c r="D79" s="39"/>
      <c r="E79" s="7"/>
    </row>
    <row r="80" spans="1:5" s="7" customFormat="1" ht="13.5" customHeigh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7" ht="55.5" customHeight="1" x14ac:dyDescent="0.25"/>
    <row r="104" spans="5:5" ht="50.25" customHeight="1" x14ac:dyDescent="0.25"/>
    <row r="110" spans="5:5" x14ac:dyDescent="0.25">
      <c r="E110" s="7"/>
    </row>
    <row r="111" spans="5:5" x14ac:dyDescent="0.25">
      <c r="E111" s="7"/>
    </row>
    <row r="112" spans="5:5" x14ac:dyDescent="0.25">
      <c r="E112" s="7"/>
    </row>
    <row r="113" spans="5:5" ht="42" customHeight="1" x14ac:dyDescent="0.25">
      <c r="E113" s="7"/>
    </row>
    <row r="114" spans="5:5" x14ac:dyDescent="0.25">
      <c r="E114" s="7"/>
    </row>
    <row r="115" spans="5:5" x14ac:dyDescent="0.25">
      <c r="E115" s="7"/>
    </row>
    <row r="116" spans="5:5" x14ac:dyDescent="0.25">
      <c r="E116" s="7"/>
    </row>
    <row r="117" spans="5:5" x14ac:dyDescent="0.25">
      <c r="E117" s="7"/>
    </row>
    <row r="118" spans="5:5" x14ac:dyDescent="0.25">
      <c r="E118" s="7"/>
    </row>
    <row r="119" spans="5:5" x14ac:dyDescent="0.25">
      <c r="E119" s="7"/>
    </row>
    <row r="120" spans="5:5" x14ac:dyDescent="0.25">
      <c r="E120" s="7"/>
    </row>
    <row r="121" spans="5:5" x14ac:dyDescent="0.25">
      <c r="E121" s="7"/>
    </row>
    <row r="122" spans="5:5" x14ac:dyDescent="0.25">
      <c r="E122" s="7"/>
    </row>
    <row r="123" spans="5:5" x14ac:dyDescent="0.25">
      <c r="E123" s="7"/>
    </row>
    <row r="124" spans="5:5" x14ac:dyDescent="0.25">
      <c r="E124" s="7"/>
    </row>
    <row r="125" spans="5:5" x14ac:dyDescent="0.25">
      <c r="E125" s="7"/>
    </row>
    <row r="126" spans="5:5" x14ac:dyDescent="0.25">
      <c r="E126" s="7"/>
    </row>
    <row r="127" spans="5:5" x14ac:dyDescent="0.25">
      <c r="E127" s="7"/>
    </row>
    <row r="128" spans="5:5" x14ac:dyDescent="0.25">
      <c r="E128" s="7"/>
    </row>
    <row r="129" spans="5:20" x14ac:dyDescent="0.25">
      <c r="E129" s="7"/>
    </row>
    <row r="130" spans="5:20" x14ac:dyDescent="0.25">
      <c r="E130" s="7"/>
    </row>
    <row r="131" spans="5:20" x14ac:dyDescent="0.25">
      <c r="E131" s="7"/>
    </row>
    <row r="132" spans="5:20" x14ac:dyDescent="0.25">
      <c r="E132" s="7"/>
    </row>
    <row r="133" spans="5:20" x14ac:dyDescent="0.25">
      <c r="E133" s="7"/>
    </row>
    <row r="134" spans="5:20" ht="49.5" customHeight="1" x14ac:dyDescent="0.25">
      <c r="E134" s="7"/>
    </row>
    <row r="135" spans="5:20" x14ac:dyDescent="0.25">
      <c r="E135" s="7"/>
    </row>
    <row r="136" spans="5:20" x14ac:dyDescent="0.25"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5:20" x14ac:dyDescent="0.25"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5:20" x14ac:dyDescent="0.25"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</sheetData>
  <mergeCells count="2">
    <mergeCell ref="B79:C79"/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J82"/>
  <sheetViews>
    <sheetView topLeftCell="E1" zoomScaleNormal="100" workbookViewId="0">
      <selection activeCell="J16" sqref="J16"/>
    </sheetView>
  </sheetViews>
  <sheetFormatPr defaultColWidth="9.140625" defaultRowHeight="15" x14ac:dyDescent="0.25"/>
  <cols>
    <col min="1" max="1" width="0" style="22" hidden="1" customWidth="1"/>
    <col min="2" max="2" width="42.7109375" style="22" hidden="1" customWidth="1"/>
    <col min="3" max="3" width="47" style="22" hidden="1" customWidth="1"/>
    <col min="4" max="4" width="40.5703125" style="22" hidden="1" customWidth="1"/>
    <col min="5" max="5" width="13.140625" style="22" customWidth="1"/>
    <col min="6" max="6" width="55.42578125" style="22" customWidth="1"/>
    <col min="7" max="7" width="24.5703125" style="22" customWidth="1"/>
    <col min="8" max="8" width="14.5703125" style="22" customWidth="1"/>
    <col min="9" max="10" width="9.140625" style="22"/>
    <col min="11" max="11" width="5.7109375" style="22" customWidth="1"/>
    <col min="12" max="14" width="9.140625" style="22"/>
    <col min="15" max="15" width="11.85546875" style="22" customWidth="1"/>
    <col min="16" max="16" width="9.140625" style="22"/>
    <col min="17" max="17" width="9.7109375" style="22" customWidth="1"/>
    <col min="18" max="19" width="9.140625" style="22"/>
    <col min="20" max="20" width="12" style="22" customWidth="1"/>
    <col min="21" max="16384" width="9.140625" style="22"/>
  </cols>
  <sheetData>
    <row r="2" spans="1:10" ht="42" customHeight="1" x14ac:dyDescent="0.3">
      <c r="A2" s="54"/>
      <c r="B2" s="54"/>
      <c r="C2" s="54"/>
      <c r="D2" s="54"/>
      <c r="E2" s="54"/>
      <c r="F2" s="65" t="s">
        <v>200</v>
      </c>
      <c r="G2" s="65"/>
      <c r="H2" s="65"/>
      <c r="I2" s="54"/>
      <c r="J2" s="54"/>
    </row>
    <row r="3" spans="1:10" ht="30.75" thickBot="1" x14ac:dyDescent="0.35">
      <c r="A3" s="54"/>
      <c r="B3" s="57" t="s">
        <v>196</v>
      </c>
      <c r="C3" s="57" t="s">
        <v>197</v>
      </c>
      <c r="D3" s="57" t="s">
        <v>198</v>
      </c>
      <c r="E3" s="54"/>
      <c r="F3" s="41" t="s">
        <v>196</v>
      </c>
      <c r="G3" s="42" t="s">
        <v>197</v>
      </c>
      <c r="H3" s="42" t="s">
        <v>198</v>
      </c>
      <c r="I3" s="54"/>
      <c r="J3" s="54"/>
    </row>
    <row r="4" spans="1:10" ht="20.100000000000001" customHeight="1" x14ac:dyDescent="0.25">
      <c r="A4" s="54"/>
      <c r="B4" s="55" t="s">
        <v>141</v>
      </c>
      <c r="C4" s="40">
        <v>3197470000</v>
      </c>
      <c r="D4" s="56">
        <v>38</v>
      </c>
      <c r="E4" s="54"/>
      <c r="F4" s="58" t="s">
        <v>141</v>
      </c>
      <c r="G4" s="59">
        <v>3197470000</v>
      </c>
      <c r="H4" s="59">
        <v>38</v>
      </c>
      <c r="I4" s="54"/>
      <c r="J4" s="54"/>
    </row>
    <row r="5" spans="1:10" ht="20.100000000000001" customHeight="1" x14ac:dyDescent="0.25">
      <c r="A5" s="54"/>
      <c r="B5" s="55" t="s">
        <v>135</v>
      </c>
      <c r="C5" s="40">
        <v>2043989112</v>
      </c>
      <c r="D5" s="56">
        <v>1027</v>
      </c>
      <c r="E5" s="54"/>
      <c r="F5" s="60" t="s">
        <v>135</v>
      </c>
      <c r="G5" s="61">
        <v>2043989112</v>
      </c>
      <c r="H5" s="61">
        <v>1027</v>
      </c>
      <c r="I5" s="54"/>
      <c r="J5" s="54"/>
    </row>
    <row r="6" spans="1:10" ht="20.100000000000001" customHeight="1" x14ac:dyDescent="0.25">
      <c r="A6" s="54"/>
      <c r="B6" s="55" t="s">
        <v>136</v>
      </c>
      <c r="C6" s="40">
        <v>1850110780</v>
      </c>
      <c r="D6" s="56">
        <v>221</v>
      </c>
      <c r="E6" s="54"/>
      <c r="F6" s="60" t="s">
        <v>136</v>
      </c>
      <c r="G6" s="61">
        <v>1850110780</v>
      </c>
      <c r="H6" s="61">
        <v>221</v>
      </c>
      <c r="I6" s="54"/>
      <c r="J6" s="54"/>
    </row>
    <row r="7" spans="1:10" ht="20.100000000000001" customHeight="1" x14ac:dyDescent="0.25">
      <c r="A7" s="54"/>
      <c r="B7" s="55" t="s">
        <v>150</v>
      </c>
      <c r="C7" s="40">
        <v>412359237</v>
      </c>
      <c r="D7" s="56">
        <v>29</v>
      </c>
      <c r="E7" s="54"/>
      <c r="F7" s="60" t="s">
        <v>150</v>
      </c>
      <c r="G7" s="61">
        <v>412359237</v>
      </c>
      <c r="H7" s="61">
        <v>29</v>
      </c>
      <c r="I7" s="54"/>
      <c r="J7" s="54"/>
    </row>
    <row r="8" spans="1:10" ht="20.100000000000001" customHeight="1" x14ac:dyDescent="0.25">
      <c r="A8" s="54"/>
      <c r="B8" s="55" t="s">
        <v>143</v>
      </c>
      <c r="C8" s="40">
        <v>371443841</v>
      </c>
      <c r="D8" s="56">
        <v>532</v>
      </c>
      <c r="E8" s="54"/>
      <c r="F8" s="60" t="s">
        <v>143</v>
      </c>
      <c r="G8" s="61">
        <v>371443841</v>
      </c>
      <c r="H8" s="61">
        <v>532</v>
      </c>
      <c r="I8" s="54"/>
      <c r="J8" s="54"/>
    </row>
    <row r="9" spans="1:10" ht="20.100000000000001" customHeight="1" x14ac:dyDescent="0.25">
      <c r="A9" s="54"/>
      <c r="B9" s="55" t="s">
        <v>144</v>
      </c>
      <c r="C9" s="40">
        <v>269654159</v>
      </c>
      <c r="D9" s="56">
        <v>273</v>
      </c>
      <c r="E9" s="54"/>
      <c r="F9" s="60" t="s">
        <v>144</v>
      </c>
      <c r="G9" s="61">
        <v>269654159</v>
      </c>
      <c r="H9" s="61">
        <v>273</v>
      </c>
      <c r="I9" s="54"/>
      <c r="J9" s="54"/>
    </row>
    <row r="10" spans="1:10" ht="20.100000000000001" customHeight="1" x14ac:dyDescent="0.25">
      <c r="A10" s="54"/>
      <c r="B10" s="55" t="s">
        <v>142</v>
      </c>
      <c r="C10" s="40">
        <v>218443108</v>
      </c>
      <c r="D10" s="56">
        <v>8</v>
      </c>
      <c r="E10" s="54"/>
      <c r="F10" s="60" t="s">
        <v>142</v>
      </c>
      <c r="G10" s="61">
        <v>218443108</v>
      </c>
      <c r="H10" s="61">
        <v>8</v>
      </c>
      <c r="I10" s="54"/>
      <c r="J10" s="54"/>
    </row>
    <row r="11" spans="1:10" ht="20.100000000000001" customHeight="1" x14ac:dyDescent="0.25">
      <c r="A11" s="54"/>
      <c r="B11" s="55" t="s">
        <v>140</v>
      </c>
      <c r="C11" s="40">
        <v>197422589</v>
      </c>
      <c r="D11" s="56">
        <v>35</v>
      </c>
      <c r="E11" s="54"/>
      <c r="F11" s="60" t="s">
        <v>140</v>
      </c>
      <c r="G11" s="61">
        <v>197422589</v>
      </c>
      <c r="H11" s="61">
        <v>35</v>
      </c>
      <c r="I11" s="54"/>
      <c r="J11" s="54"/>
    </row>
    <row r="12" spans="1:10" ht="20.100000000000001" customHeight="1" x14ac:dyDescent="0.25">
      <c r="A12" s="54"/>
      <c r="B12" s="55" t="s">
        <v>149</v>
      </c>
      <c r="C12" s="40">
        <v>160718474</v>
      </c>
      <c r="D12" s="56">
        <v>9</v>
      </c>
      <c r="E12" s="54"/>
      <c r="F12" s="60" t="s">
        <v>149</v>
      </c>
      <c r="G12" s="61">
        <v>160718474</v>
      </c>
      <c r="H12" s="61">
        <v>9</v>
      </c>
      <c r="I12" s="54"/>
      <c r="J12" s="54"/>
    </row>
    <row r="13" spans="1:10" ht="20.100000000000001" customHeight="1" x14ac:dyDescent="0.25">
      <c r="A13" s="54"/>
      <c r="B13" s="55" t="s">
        <v>139</v>
      </c>
      <c r="C13" s="40">
        <v>75296422</v>
      </c>
      <c r="D13" s="56">
        <v>20</v>
      </c>
      <c r="E13" s="54"/>
      <c r="F13" s="60" t="s">
        <v>139</v>
      </c>
      <c r="G13" s="61">
        <v>75296422</v>
      </c>
      <c r="H13" s="61">
        <v>20</v>
      </c>
      <c r="I13" s="54"/>
      <c r="J13" s="54"/>
    </row>
    <row r="14" spans="1:10" ht="20.100000000000001" customHeight="1" x14ac:dyDescent="0.25">
      <c r="A14" s="54"/>
      <c r="B14" s="55" t="s">
        <v>167</v>
      </c>
      <c r="C14" s="40">
        <v>69853305</v>
      </c>
      <c r="D14" s="56">
        <v>9</v>
      </c>
      <c r="E14" s="54"/>
      <c r="F14" s="60" t="s">
        <v>167</v>
      </c>
      <c r="G14" s="61">
        <v>69853305</v>
      </c>
      <c r="H14" s="61">
        <v>9</v>
      </c>
      <c r="I14" s="54"/>
      <c r="J14" s="54"/>
    </row>
    <row r="15" spans="1:10" ht="20.100000000000001" customHeight="1" x14ac:dyDescent="0.25">
      <c r="A15" s="54"/>
      <c r="B15" s="55" t="s">
        <v>138</v>
      </c>
      <c r="C15" s="40">
        <v>45000000</v>
      </c>
      <c r="D15" s="56">
        <v>27</v>
      </c>
      <c r="E15" s="54"/>
      <c r="F15" s="60" t="s">
        <v>138</v>
      </c>
      <c r="G15" s="61">
        <v>45000000</v>
      </c>
      <c r="H15" s="61">
        <v>27</v>
      </c>
      <c r="I15" s="54"/>
      <c r="J15" s="54"/>
    </row>
    <row r="16" spans="1:10" ht="20.100000000000001" customHeight="1" x14ac:dyDescent="0.25">
      <c r="A16" s="54"/>
      <c r="B16" s="55" t="s">
        <v>170</v>
      </c>
      <c r="C16" s="40">
        <v>43500000</v>
      </c>
      <c r="D16" s="56">
        <v>30</v>
      </c>
      <c r="E16" s="54"/>
      <c r="F16" s="60" t="s">
        <v>170</v>
      </c>
      <c r="G16" s="61">
        <v>43500000</v>
      </c>
      <c r="H16" s="61">
        <v>30</v>
      </c>
      <c r="I16" s="54"/>
      <c r="J16" s="54"/>
    </row>
    <row r="17" spans="1:10" ht="20.100000000000001" customHeight="1" x14ac:dyDescent="0.25">
      <c r="A17" s="54"/>
      <c r="B17" s="55" t="s">
        <v>171</v>
      </c>
      <c r="C17" s="40">
        <v>4855000</v>
      </c>
      <c r="D17" s="56">
        <v>8</v>
      </c>
      <c r="E17" s="54"/>
      <c r="F17" s="60" t="s">
        <v>171</v>
      </c>
      <c r="G17" s="61">
        <v>4855000</v>
      </c>
      <c r="H17" s="61">
        <v>8</v>
      </c>
      <c r="I17" s="54"/>
      <c r="J17" s="54"/>
    </row>
    <row r="18" spans="1:10" ht="20.100000000000001" customHeight="1" x14ac:dyDescent="0.25">
      <c r="A18" s="54"/>
      <c r="B18" s="55" t="s">
        <v>134</v>
      </c>
      <c r="C18" s="40">
        <v>4052000</v>
      </c>
      <c r="D18" s="56">
        <v>6</v>
      </c>
      <c r="E18" s="54"/>
      <c r="F18" s="60" t="s">
        <v>134</v>
      </c>
      <c r="G18" s="61">
        <v>4052000</v>
      </c>
      <c r="H18" s="61">
        <v>6</v>
      </c>
      <c r="I18" s="54"/>
      <c r="J18" s="54"/>
    </row>
    <row r="19" spans="1:10" ht="20.100000000000001" customHeight="1" x14ac:dyDescent="0.25">
      <c r="A19" s="54"/>
      <c r="B19" s="55" t="s">
        <v>168</v>
      </c>
      <c r="C19" s="40">
        <v>3000000</v>
      </c>
      <c r="D19" s="56">
        <v>1</v>
      </c>
      <c r="E19" s="54"/>
      <c r="F19" s="60" t="s">
        <v>168</v>
      </c>
      <c r="G19" s="61">
        <v>3000000</v>
      </c>
      <c r="H19" s="61">
        <v>1</v>
      </c>
      <c r="I19" s="54"/>
      <c r="J19" s="54"/>
    </row>
    <row r="20" spans="1:10" ht="20.100000000000001" customHeight="1" x14ac:dyDescent="0.25">
      <c r="A20" s="54"/>
      <c r="B20" s="55" t="s">
        <v>169</v>
      </c>
      <c r="C20" s="40">
        <v>1800000</v>
      </c>
      <c r="D20" s="56">
        <v>3</v>
      </c>
      <c r="E20" s="54"/>
      <c r="F20" s="60" t="s">
        <v>169</v>
      </c>
      <c r="G20" s="61">
        <v>1800000</v>
      </c>
      <c r="H20" s="61">
        <v>3</v>
      </c>
      <c r="I20" s="54"/>
      <c r="J20" s="54"/>
    </row>
    <row r="21" spans="1:10" ht="20.100000000000001" customHeight="1" x14ac:dyDescent="0.25">
      <c r="A21" s="54"/>
      <c r="B21" s="55" t="s">
        <v>145</v>
      </c>
      <c r="C21" s="40">
        <v>1519000</v>
      </c>
      <c r="D21" s="56">
        <v>124</v>
      </c>
      <c r="E21" s="54"/>
      <c r="F21" s="60" t="s">
        <v>145</v>
      </c>
      <c r="G21" s="61">
        <v>1519000</v>
      </c>
      <c r="H21" s="61">
        <v>124</v>
      </c>
      <c r="I21" s="54"/>
      <c r="J21" s="54"/>
    </row>
    <row r="22" spans="1:10" ht="20.100000000000001" customHeight="1" x14ac:dyDescent="0.25">
      <c r="A22" s="54"/>
      <c r="B22" s="55" t="s">
        <v>128</v>
      </c>
      <c r="C22" s="40">
        <v>1475000</v>
      </c>
      <c r="D22" s="56">
        <v>1</v>
      </c>
      <c r="E22" s="54"/>
      <c r="F22" s="60" t="s">
        <v>128</v>
      </c>
      <c r="G22" s="61">
        <v>1475000</v>
      </c>
      <c r="H22" s="61">
        <v>1</v>
      </c>
      <c r="I22" s="54"/>
      <c r="J22" s="54"/>
    </row>
    <row r="23" spans="1:10" ht="20.100000000000001" customHeight="1" x14ac:dyDescent="0.25">
      <c r="A23" s="54"/>
      <c r="B23" s="55" t="s">
        <v>137</v>
      </c>
      <c r="C23" s="40">
        <v>445894.40069999994</v>
      </c>
      <c r="D23" s="56">
        <v>55</v>
      </c>
      <c r="E23" s="54"/>
      <c r="F23" s="62" t="s">
        <v>137</v>
      </c>
      <c r="G23" s="63">
        <v>445894.40069999994</v>
      </c>
      <c r="H23" s="63">
        <v>55</v>
      </c>
      <c r="I23" s="54"/>
      <c r="J23" s="54"/>
    </row>
    <row r="24" spans="1:10" ht="82.5" customHeight="1" x14ac:dyDescent="0.25">
      <c r="A24" s="54"/>
      <c r="B24" s="66" t="s">
        <v>190</v>
      </c>
      <c r="C24" s="66"/>
      <c r="D24" s="66"/>
      <c r="E24" s="54"/>
      <c r="F24" s="67" t="s">
        <v>199</v>
      </c>
      <c r="G24" s="67"/>
      <c r="H24" s="54"/>
      <c r="I24" s="54"/>
      <c r="J24" s="54"/>
    </row>
    <row r="25" spans="1:10" x14ac:dyDescent="0.25">
      <c r="E25" s="54"/>
      <c r="F25" s="54"/>
      <c r="G25" s="54"/>
      <c r="H25" s="54"/>
      <c r="I25" s="54"/>
      <c r="J25" s="54"/>
    </row>
    <row r="26" spans="1:10" x14ac:dyDescent="0.25">
      <c r="J26" s="54"/>
    </row>
    <row r="27" spans="1:10" x14ac:dyDescent="0.25">
      <c r="B27" s="68"/>
      <c r="C27" s="68"/>
      <c r="D27" s="68"/>
      <c r="J27" s="54"/>
    </row>
    <row r="28" spans="1:10" x14ac:dyDescent="0.25">
      <c r="J28" s="54"/>
    </row>
    <row r="29" spans="1:10" x14ac:dyDescent="0.25">
      <c r="J29" s="54"/>
    </row>
    <row r="30" spans="1:10" ht="43.5" customHeight="1" x14ac:dyDescent="0.25">
      <c r="J30" s="54"/>
    </row>
    <row r="31" spans="1:10" x14ac:dyDescent="0.25">
      <c r="J31" s="54"/>
    </row>
    <row r="32" spans="1:10" x14ac:dyDescent="0.25">
      <c r="J32" s="54"/>
    </row>
    <row r="33" spans="10:10" x14ac:dyDescent="0.25">
      <c r="J33" s="54"/>
    </row>
    <row r="34" spans="10:10" x14ac:dyDescent="0.25">
      <c r="J34" s="54"/>
    </row>
    <row r="35" spans="10:10" x14ac:dyDescent="0.25">
      <c r="J35" s="54"/>
    </row>
    <row r="36" spans="10:10" x14ac:dyDescent="0.25">
      <c r="J36" s="54"/>
    </row>
    <row r="37" spans="10:10" x14ac:dyDescent="0.25">
      <c r="J37" s="54"/>
    </row>
    <row r="38" spans="10:10" x14ac:dyDescent="0.25">
      <c r="J38" s="54"/>
    </row>
    <row r="39" spans="10:10" x14ac:dyDescent="0.25">
      <c r="J39" s="54"/>
    </row>
    <row r="40" spans="10:10" x14ac:dyDescent="0.25">
      <c r="J40" s="54"/>
    </row>
    <row r="41" spans="10:10" x14ac:dyDescent="0.25">
      <c r="J41" s="54"/>
    </row>
    <row r="42" spans="10:10" x14ac:dyDescent="0.25">
      <c r="J42" s="54"/>
    </row>
    <row r="43" spans="10:10" x14ac:dyDescent="0.25">
      <c r="J43" s="54"/>
    </row>
    <row r="44" spans="10:10" x14ac:dyDescent="0.25">
      <c r="J44" s="54"/>
    </row>
    <row r="45" spans="10:10" x14ac:dyDescent="0.25">
      <c r="J45" s="54"/>
    </row>
    <row r="46" spans="10:10" ht="52.5" customHeight="1" x14ac:dyDescent="0.25">
      <c r="J46" s="54"/>
    </row>
    <row r="47" spans="10:10" x14ac:dyDescent="0.25">
      <c r="J47" s="54"/>
    </row>
    <row r="48" spans="10:10" x14ac:dyDescent="0.25">
      <c r="J48" s="54"/>
    </row>
    <row r="49" spans="10:10" x14ac:dyDescent="0.25">
      <c r="J49" s="54"/>
    </row>
    <row r="50" spans="10:10" x14ac:dyDescent="0.25">
      <c r="J50" s="54"/>
    </row>
    <row r="51" spans="10:10" x14ac:dyDescent="0.25">
      <c r="J51" s="54"/>
    </row>
    <row r="52" spans="10:10" x14ac:dyDescent="0.25">
      <c r="J52" s="54"/>
    </row>
    <row r="53" spans="10:10" x14ac:dyDescent="0.25">
      <c r="J53" s="54"/>
    </row>
    <row r="54" spans="10:10" x14ac:dyDescent="0.25">
      <c r="J54" s="54"/>
    </row>
    <row r="61" spans="10:10" ht="46.5" customHeight="1" x14ac:dyDescent="0.25"/>
    <row r="82" ht="48.75" customHeight="1" x14ac:dyDescent="0.25"/>
  </sheetData>
  <sortState ref="B2:D22">
    <sortCondition descending="1" ref="C1"/>
  </sortState>
  <mergeCells count="4">
    <mergeCell ref="B24:D24"/>
    <mergeCell ref="F2:H2"/>
    <mergeCell ref="F24:G24"/>
    <mergeCell ref="B27:D2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7"/>
  <sheetViews>
    <sheetView zoomScaleNormal="100" workbookViewId="0">
      <selection activeCell="B28" sqref="B28"/>
    </sheetView>
  </sheetViews>
  <sheetFormatPr defaultColWidth="8.85546875" defaultRowHeight="15" x14ac:dyDescent="0.25"/>
  <cols>
    <col min="1" max="1" width="29.85546875" customWidth="1"/>
    <col min="2" max="3" width="21.42578125" bestFit="1" customWidth="1"/>
  </cols>
  <sheetData>
    <row r="1" spans="1:3" x14ac:dyDescent="0.25">
      <c r="A1" t="s">
        <v>132</v>
      </c>
    </row>
    <row r="2" spans="1:3" x14ac:dyDescent="0.25">
      <c r="B2" t="s">
        <v>194</v>
      </c>
      <c r="C2" t="s">
        <v>195</v>
      </c>
    </row>
    <row r="3" spans="1:3" x14ac:dyDescent="0.25">
      <c r="A3" t="s">
        <v>70</v>
      </c>
      <c r="B3">
        <v>24.39</v>
      </c>
      <c r="C3" s="11">
        <v>41.915999999999997</v>
      </c>
    </row>
    <row r="4" spans="1:3" x14ac:dyDescent="0.25">
      <c r="A4" t="s">
        <v>193</v>
      </c>
      <c r="B4">
        <v>14.43</v>
      </c>
      <c r="C4" s="11">
        <v>48.8</v>
      </c>
    </row>
    <row r="5" spans="1:3" x14ac:dyDescent="0.25">
      <c r="A5" t="s">
        <v>71</v>
      </c>
      <c r="B5">
        <v>5.6</v>
      </c>
      <c r="C5" s="11">
        <v>30.001999999999999</v>
      </c>
    </row>
    <row r="7" spans="1:3" x14ac:dyDescent="0.25">
      <c r="A7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G8" sqref="G8"/>
    </sheetView>
  </sheetViews>
  <sheetFormatPr defaultColWidth="8.85546875" defaultRowHeight="15" x14ac:dyDescent="0.25"/>
  <cols>
    <col min="1" max="1" width="22.140625" customWidth="1"/>
    <col min="2" max="2" width="12.7109375" customWidth="1"/>
    <col min="3" max="3" width="9.28515625" customWidth="1"/>
    <col min="4" max="4" width="11.140625" customWidth="1"/>
    <col min="5" max="5" width="11.85546875" customWidth="1"/>
    <col min="6" max="6" width="12.28515625" style="3" customWidth="1"/>
    <col min="7" max="8" width="11" customWidth="1"/>
    <col min="9" max="9" width="17.85546875" style="16" bestFit="1" customWidth="1"/>
    <col min="10" max="10" width="16.7109375" style="2" bestFit="1" customWidth="1"/>
    <col min="11" max="11" width="20.42578125" style="1" customWidth="1"/>
  </cols>
  <sheetData>
    <row r="1" spans="1:12" s="13" customFormat="1" ht="93.75" x14ac:dyDescent="0.3">
      <c r="A1" s="18" t="s">
        <v>147</v>
      </c>
      <c r="B1" s="18" t="s">
        <v>61</v>
      </c>
      <c r="C1" s="18" t="s">
        <v>60</v>
      </c>
      <c r="D1" s="18" t="s">
        <v>59</v>
      </c>
      <c r="E1" s="18" t="s">
        <v>151</v>
      </c>
      <c r="F1" s="18" t="s">
        <v>58</v>
      </c>
      <c r="G1" s="18" t="s">
        <v>57</v>
      </c>
      <c r="H1" s="18" t="s">
        <v>56</v>
      </c>
      <c r="I1" s="19" t="s">
        <v>55</v>
      </c>
      <c r="J1" s="19" t="s">
        <v>54</v>
      </c>
      <c r="K1" s="20" t="s">
        <v>148</v>
      </c>
    </row>
    <row r="2" spans="1:12" s="4" customFormat="1" x14ac:dyDescent="0.25">
      <c r="A2" s="7" t="s">
        <v>53</v>
      </c>
      <c r="B2" s="6">
        <v>5028</v>
      </c>
      <c r="C2" s="6">
        <v>1783</v>
      </c>
      <c r="D2" s="6">
        <v>2403</v>
      </c>
      <c r="E2" s="6">
        <f t="shared" ref="E2:E33" si="0">SUM(B2:D2)</f>
        <v>9214</v>
      </c>
      <c r="F2" s="5">
        <f t="shared" ref="F2:F33" si="1">(B2/E2)*100</f>
        <v>54.569133926633384</v>
      </c>
      <c r="G2" s="5">
        <f t="shared" ref="G2:G33" si="2">(C2/E2)*100</f>
        <v>19.350987627523335</v>
      </c>
      <c r="H2" s="5">
        <f t="shared" ref="H2:H33" si="3">(D2/E2)*100</f>
        <v>26.079878445843281</v>
      </c>
      <c r="I2" s="16">
        <v>1727379856</v>
      </c>
      <c r="J2" s="6">
        <v>1727696396</v>
      </c>
      <c r="K2" s="5">
        <f t="shared" ref="K2:K30" si="4">(I2/J2)*100</f>
        <v>99.981678493933728</v>
      </c>
      <c r="L2" s="12"/>
    </row>
    <row r="3" spans="1:12" x14ac:dyDescent="0.25">
      <c r="A3" s="7" t="s">
        <v>52</v>
      </c>
      <c r="B3" s="6">
        <v>1786</v>
      </c>
      <c r="C3" s="6">
        <v>464</v>
      </c>
      <c r="D3" s="6">
        <v>4272</v>
      </c>
      <c r="E3" s="6">
        <f t="shared" si="0"/>
        <v>6522</v>
      </c>
      <c r="F3" s="5">
        <f t="shared" si="1"/>
        <v>27.38423796381478</v>
      </c>
      <c r="G3" s="5">
        <f t="shared" si="2"/>
        <v>7.1143820913830123</v>
      </c>
      <c r="H3" s="5">
        <f t="shared" si="3"/>
        <v>65.50137994480221</v>
      </c>
      <c r="I3" s="16">
        <v>146711060</v>
      </c>
      <c r="J3" s="6">
        <v>299712179</v>
      </c>
      <c r="K3" s="5">
        <f t="shared" si="4"/>
        <v>48.950650083525638</v>
      </c>
      <c r="L3" s="11"/>
    </row>
    <row r="4" spans="1:12" s="4" customFormat="1" x14ac:dyDescent="0.25">
      <c r="A4" s="7" t="s">
        <v>51</v>
      </c>
      <c r="B4" s="6">
        <v>3352</v>
      </c>
      <c r="C4" s="6">
        <v>1021</v>
      </c>
      <c r="D4" s="6">
        <v>1821</v>
      </c>
      <c r="E4" s="6">
        <f t="shared" si="0"/>
        <v>6194</v>
      </c>
      <c r="F4" s="5">
        <f t="shared" si="1"/>
        <v>54.116887310300285</v>
      </c>
      <c r="G4" s="5">
        <f t="shared" si="2"/>
        <v>16.483693897319988</v>
      </c>
      <c r="H4" s="5">
        <f t="shared" si="3"/>
        <v>29.399418792379723</v>
      </c>
      <c r="I4" s="16">
        <v>430443696</v>
      </c>
      <c r="J4" s="6">
        <v>750086025</v>
      </c>
      <c r="K4" s="5">
        <f t="shared" si="4"/>
        <v>57.385910636050042</v>
      </c>
    </row>
    <row r="5" spans="1:12" s="4" customFormat="1" x14ac:dyDescent="0.25">
      <c r="A5" s="7" t="s">
        <v>50</v>
      </c>
      <c r="B5" s="6">
        <v>2718</v>
      </c>
      <c r="C5" s="6">
        <v>276</v>
      </c>
      <c r="D5" s="6">
        <v>1144</v>
      </c>
      <c r="E5" s="6">
        <f t="shared" si="0"/>
        <v>4138</v>
      </c>
      <c r="F5" s="5">
        <f t="shared" si="1"/>
        <v>65.683905268245525</v>
      </c>
      <c r="G5" s="5">
        <f t="shared" si="2"/>
        <v>6.6698888351860806</v>
      </c>
      <c r="H5" s="5">
        <f t="shared" si="3"/>
        <v>27.646205896568393</v>
      </c>
      <c r="I5" s="16">
        <v>142243712</v>
      </c>
      <c r="J5" s="6">
        <v>267801319</v>
      </c>
      <c r="K5" s="5">
        <f t="shared" si="4"/>
        <v>53.115388875287806</v>
      </c>
    </row>
    <row r="6" spans="1:12" s="4" customFormat="1" x14ac:dyDescent="0.25">
      <c r="A6" s="7" t="s">
        <v>49</v>
      </c>
      <c r="B6" s="6">
        <v>2023</v>
      </c>
      <c r="C6" s="6">
        <v>653</v>
      </c>
      <c r="D6" s="6">
        <v>1360</v>
      </c>
      <c r="E6" s="6">
        <f t="shared" si="0"/>
        <v>4036</v>
      </c>
      <c r="F6" s="5">
        <f t="shared" si="1"/>
        <v>50.12388503468781</v>
      </c>
      <c r="G6" s="5">
        <f t="shared" si="2"/>
        <v>16.17938553022795</v>
      </c>
      <c r="H6" s="5">
        <f t="shared" si="3"/>
        <v>33.696729435084244</v>
      </c>
      <c r="I6" s="16">
        <v>472992111.09375</v>
      </c>
      <c r="J6" s="6">
        <v>1381196150</v>
      </c>
      <c r="K6" s="5">
        <f t="shared" si="4"/>
        <v>34.245107843208942</v>
      </c>
    </row>
    <row r="7" spans="1:12" s="4" customFormat="1" x14ac:dyDescent="0.25">
      <c r="A7" s="4" t="s">
        <v>48</v>
      </c>
      <c r="B7" s="16">
        <v>2060</v>
      </c>
      <c r="C7" s="16">
        <v>296</v>
      </c>
      <c r="D7" s="16">
        <v>518</v>
      </c>
      <c r="E7" s="16">
        <f t="shared" si="0"/>
        <v>2874</v>
      </c>
      <c r="F7" s="15">
        <f t="shared" si="1"/>
        <v>71.677105080027843</v>
      </c>
      <c r="G7" s="15">
        <f t="shared" si="2"/>
        <v>10.299234516353515</v>
      </c>
      <c r="H7" s="15">
        <f t="shared" si="3"/>
        <v>18.023660403618649</v>
      </c>
      <c r="I7" s="16">
        <v>190450288</v>
      </c>
      <c r="J7" s="16">
        <v>294865289</v>
      </c>
      <c r="K7" s="15">
        <f t="shared" si="4"/>
        <v>64.588914024397084</v>
      </c>
    </row>
    <row r="8" spans="1:12" s="4" customFormat="1" x14ac:dyDescent="0.25">
      <c r="A8" s="7" t="s">
        <v>47</v>
      </c>
      <c r="B8" s="6">
        <v>739</v>
      </c>
      <c r="C8" s="6">
        <v>370</v>
      </c>
      <c r="D8" s="6">
        <v>1730</v>
      </c>
      <c r="E8" s="6">
        <f t="shared" si="0"/>
        <v>2839</v>
      </c>
      <c r="F8" s="5">
        <f t="shared" si="1"/>
        <v>26.030292356463541</v>
      </c>
      <c r="G8" s="5">
        <f t="shared" si="2"/>
        <v>13.032758013384996</v>
      </c>
      <c r="H8" s="5">
        <f t="shared" si="3"/>
        <v>60.93694963015146</v>
      </c>
      <c r="I8" s="16">
        <v>96324629</v>
      </c>
      <c r="J8" s="6">
        <v>3421752052</v>
      </c>
      <c r="K8" s="5">
        <f t="shared" si="4"/>
        <v>2.8150674723406288</v>
      </c>
    </row>
    <row r="9" spans="1:12" s="4" customFormat="1" x14ac:dyDescent="0.25">
      <c r="A9" s="7" t="s">
        <v>46</v>
      </c>
      <c r="B9" s="6">
        <v>890</v>
      </c>
      <c r="C9" s="6">
        <v>386</v>
      </c>
      <c r="D9" s="6">
        <v>1319</v>
      </c>
      <c r="E9" s="6">
        <f t="shared" si="0"/>
        <v>2595</v>
      </c>
      <c r="F9" s="5">
        <f t="shared" si="1"/>
        <v>34.296724470134876</v>
      </c>
      <c r="G9" s="5">
        <f t="shared" si="2"/>
        <v>14.8747591522158</v>
      </c>
      <c r="H9" s="5">
        <f t="shared" si="3"/>
        <v>50.828516377649322</v>
      </c>
      <c r="I9" s="16">
        <v>134648232</v>
      </c>
      <c r="J9" s="6">
        <v>5783055939</v>
      </c>
      <c r="K9" s="5">
        <f t="shared" si="4"/>
        <v>2.3283231810357212</v>
      </c>
    </row>
    <row r="10" spans="1:12" s="4" customFormat="1" x14ac:dyDescent="0.25">
      <c r="A10" s="7" t="s">
        <v>45</v>
      </c>
      <c r="B10" s="6">
        <v>830</v>
      </c>
      <c r="C10" s="6">
        <v>46</v>
      </c>
      <c r="D10" s="6">
        <v>710</v>
      </c>
      <c r="E10" s="6">
        <f t="shared" si="0"/>
        <v>1586</v>
      </c>
      <c r="F10" s="5">
        <f t="shared" si="1"/>
        <v>52.332912988650691</v>
      </c>
      <c r="G10" s="5">
        <f t="shared" si="2"/>
        <v>2.9003783102143759</v>
      </c>
      <c r="H10" s="5">
        <f t="shared" si="3"/>
        <v>44.766708701134931</v>
      </c>
      <c r="I10" s="16">
        <v>190376878</v>
      </c>
      <c r="J10" s="2">
        <v>3162239629</v>
      </c>
      <c r="K10" s="5">
        <f t="shared" si="4"/>
        <v>6.0203178865417986</v>
      </c>
    </row>
    <row r="11" spans="1:12" s="4" customFormat="1" x14ac:dyDescent="0.25">
      <c r="A11" s="7" t="s">
        <v>44</v>
      </c>
      <c r="B11" s="6">
        <v>807</v>
      </c>
      <c r="C11" s="6">
        <v>294</v>
      </c>
      <c r="D11" s="6">
        <v>405</v>
      </c>
      <c r="E11" s="6">
        <f t="shared" si="0"/>
        <v>1506</v>
      </c>
      <c r="F11" s="5">
        <f t="shared" si="1"/>
        <v>53.585657370517922</v>
      </c>
      <c r="G11" s="5">
        <f t="shared" si="2"/>
        <v>19.52191235059761</v>
      </c>
      <c r="H11" s="5">
        <f t="shared" si="3"/>
        <v>26.892430278884461</v>
      </c>
      <c r="I11" s="16">
        <v>168435744</v>
      </c>
      <c r="J11" s="6">
        <v>502147775</v>
      </c>
      <c r="K11" s="5">
        <f t="shared" si="4"/>
        <v>33.54306289617633</v>
      </c>
    </row>
    <row r="12" spans="1:12" s="4" customFormat="1" x14ac:dyDescent="0.25">
      <c r="A12" s="7" t="s">
        <v>43</v>
      </c>
      <c r="B12" s="6">
        <v>432</v>
      </c>
      <c r="C12" s="6">
        <v>544</v>
      </c>
      <c r="D12" s="6">
        <v>426</v>
      </c>
      <c r="E12" s="6">
        <f t="shared" si="0"/>
        <v>1402</v>
      </c>
      <c r="F12" s="5">
        <f t="shared" si="1"/>
        <v>30.813124108416545</v>
      </c>
      <c r="G12" s="5">
        <f t="shared" si="2"/>
        <v>38.801711840228251</v>
      </c>
      <c r="H12" s="5">
        <f t="shared" si="3"/>
        <v>30.385164051355208</v>
      </c>
      <c r="I12" s="16">
        <v>206800052</v>
      </c>
      <c r="J12" s="6">
        <v>872930066</v>
      </c>
      <c r="K12" s="5">
        <f t="shared" si="4"/>
        <v>23.690334432815835</v>
      </c>
    </row>
    <row r="13" spans="1:12" s="4" customFormat="1" x14ac:dyDescent="0.25">
      <c r="A13" s="7" t="s">
        <v>42</v>
      </c>
      <c r="B13" s="6">
        <v>387</v>
      </c>
      <c r="C13" s="6">
        <v>121</v>
      </c>
      <c r="D13" s="6">
        <v>869</v>
      </c>
      <c r="E13" s="6">
        <f t="shared" si="0"/>
        <v>1377</v>
      </c>
      <c r="F13" s="5">
        <f t="shared" si="1"/>
        <v>28.104575163398692</v>
      </c>
      <c r="G13" s="5">
        <f t="shared" si="2"/>
        <v>8.7872185911401601</v>
      </c>
      <c r="H13" s="5">
        <f t="shared" si="3"/>
        <v>63.108206245461155</v>
      </c>
      <c r="I13" s="16">
        <v>48271344</v>
      </c>
      <c r="J13" s="6">
        <v>4676517863</v>
      </c>
      <c r="K13" s="5">
        <f t="shared" si="4"/>
        <v>1.0322069842161106</v>
      </c>
    </row>
    <row r="14" spans="1:12" s="4" customFormat="1" x14ac:dyDescent="0.25">
      <c r="A14" s="7" t="s">
        <v>41</v>
      </c>
      <c r="B14" s="6">
        <v>458</v>
      </c>
      <c r="C14" s="6">
        <v>200</v>
      </c>
      <c r="D14" s="6">
        <v>520</v>
      </c>
      <c r="E14" s="6">
        <f t="shared" si="0"/>
        <v>1178</v>
      </c>
      <c r="F14" s="5">
        <f t="shared" si="1"/>
        <v>38.879456706281836</v>
      </c>
      <c r="G14" s="5">
        <f t="shared" si="2"/>
        <v>16.977928692699489</v>
      </c>
      <c r="H14" s="5">
        <f t="shared" si="3"/>
        <v>44.142614601018678</v>
      </c>
      <c r="I14" s="16">
        <v>119594890</v>
      </c>
      <c r="J14" s="6">
        <v>272555319</v>
      </c>
      <c r="K14" s="5">
        <f t="shared" si="4"/>
        <v>43.879125323545786</v>
      </c>
    </row>
    <row r="15" spans="1:12" s="4" customFormat="1" x14ac:dyDescent="0.25">
      <c r="A15" s="7" t="s">
        <v>40</v>
      </c>
      <c r="B15" s="6">
        <v>730</v>
      </c>
      <c r="C15" s="6">
        <v>48</v>
      </c>
      <c r="D15" s="6">
        <v>142</v>
      </c>
      <c r="E15" s="6">
        <f t="shared" si="0"/>
        <v>920</v>
      </c>
      <c r="F15" s="5">
        <f t="shared" si="1"/>
        <v>79.347826086956516</v>
      </c>
      <c r="G15" s="5">
        <f t="shared" si="2"/>
        <v>5.2173913043478262</v>
      </c>
      <c r="H15" s="5">
        <f t="shared" si="3"/>
        <v>15.434782608695652</v>
      </c>
      <c r="I15" s="16">
        <v>64460048</v>
      </c>
      <c r="J15" s="6">
        <v>31062225</v>
      </c>
      <c r="K15" s="5">
        <f t="shared" si="4"/>
        <v>207.51909433403432</v>
      </c>
    </row>
    <row r="16" spans="1:12" s="4" customFormat="1" x14ac:dyDescent="0.25">
      <c r="A16" s="7" t="s">
        <v>39</v>
      </c>
      <c r="B16" s="6">
        <v>277</v>
      </c>
      <c r="C16" s="6">
        <v>188</v>
      </c>
      <c r="D16" s="6">
        <v>422</v>
      </c>
      <c r="E16" s="6">
        <f t="shared" si="0"/>
        <v>887</v>
      </c>
      <c r="F16" s="5">
        <f t="shared" si="1"/>
        <v>31.228861330326946</v>
      </c>
      <c r="G16" s="5">
        <f t="shared" si="2"/>
        <v>21.195039458850058</v>
      </c>
      <c r="H16" s="5">
        <f t="shared" si="3"/>
        <v>47.576099210822996</v>
      </c>
      <c r="I16" s="16">
        <v>103883557</v>
      </c>
      <c r="J16" s="6">
        <v>749705412</v>
      </c>
      <c r="K16" s="5">
        <f t="shared" si="4"/>
        <v>13.8565835776573</v>
      </c>
    </row>
    <row r="17" spans="1:11" s="4" customFormat="1" x14ac:dyDescent="0.25">
      <c r="A17" s="7" t="s">
        <v>35</v>
      </c>
      <c r="B17" s="6">
        <v>343</v>
      </c>
      <c r="C17" s="6">
        <v>77</v>
      </c>
      <c r="D17" s="6">
        <v>272</v>
      </c>
      <c r="E17" s="6">
        <f t="shared" si="0"/>
        <v>692</v>
      </c>
      <c r="F17" s="5">
        <f t="shared" si="1"/>
        <v>49.566473988439306</v>
      </c>
      <c r="G17" s="5">
        <f t="shared" si="2"/>
        <v>11.127167630057803</v>
      </c>
      <c r="H17" s="5">
        <f t="shared" si="3"/>
        <v>39.306358381502889</v>
      </c>
      <c r="I17" s="16">
        <v>398156976</v>
      </c>
      <c r="J17" s="6">
        <v>130438088</v>
      </c>
      <c r="K17" s="5">
        <f t="shared" si="4"/>
        <v>305.24594626072712</v>
      </c>
    </row>
    <row r="18" spans="1:11" x14ac:dyDescent="0.25">
      <c r="A18" s="7" t="s">
        <v>38</v>
      </c>
      <c r="B18" s="6">
        <v>37</v>
      </c>
      <c r="C18" s="6">
        <v>340</v>
      </c>
      <c r="D18" s="6">
        <v>228</v>
      </c>
      <c r="E18" s="6">
        <f t="shared" si="0"/>
        <v>605</v>
      </c>
      <c r="F18" s="5">
        <f t="shared" si="1"/>
        <v>6.115702479338843</v>
      </c>
      <c r="G18" s="5">
        <f t="shared" si="2"/>
        <v>56.198347107438018</v>
      </c>
      <c r="H18" s="5">
        <f t="shared" si="3"/>
        <v>37.685950413223139</v>
      </c>
      <c r="I18" s="16">
        <v>2639800</v>
      </c>
      <c r="J18" s="6">
        <v>166589848</v>
      </c>
      <c r="K18" s="5">
        <f t="shared" si="4"/>
        <v>1.5846103659329831</v>
      </c>
    </row>
    <row r="19" spans="1:11" s="4" customFormat="1" x14ac:dyDescent="0.25">
      <c r="A19" s="7" t="s">
        <v>37</v>
      </c>
      <c r="B19" s="6">
        <v>355</v>
      </c>
      <c r="C19" s="6">
        <v>77</v>
      </c>
      <c r="D19" s="6">
        <v>172</v>
      </c>
      <c r="E19" s="6">
        <f t="shared" si="0"/>
        <v>604</v>
      </c>
      <c r="F19" s="5">
        <f t="shared" si="1"/>
        <v>58.774834437086085</v>
      </c>
      <c r="G19" s="5">
        <f t="shared" si="2"/>
        <v>12.748344370860929</v>
      </c>
      <c r="H19" s="5">
        <f t="shared" si="3"/>
        <v>28.476821192052981</v>
      </c>
      <c r="I19" s="16">
        <v>241551772.5</v>
      </c>
      <c r="J19" s="6">
        <v>290450120</v>
      </c>
      <c r="K19" s="5">
        <f t="shared" si="4"/>
        <v>83.164631675827849</v>
      </c>
    </row>
    <row r="20" spans="1:11" x14ac:dyDescent="0.25">
      <c r="A20" s="7" t="s">
        <v>36</v>
      </c>
      <c r="B20" s="6">
        <v>292</v>
      </c>
      <c r="C20" s="6">
        <v>29</v>
      </c>
      <c r="D20" s="6">
        <v>224</v>
      </c>
      <c r="E20" s="6">
        <f t="shared" si="0"/>
        <v>545</v>
      </c>
      <c r="F20" s="5">
        <f t="shared" si="1"/>
        <v>53.577981651376149</v>
      </c>
      <c r="G20" s="5">
        <f t="shared" si="2"/>
        <v>5.3211009174311927</v>
      </c>
      <c r="H20" s="5">
        <f t="shared" si="3"/>
        <v>41.100917431192663</v>
      </c>
      <c r="I20" s="16">
        <v>200275552</v>
      </c>
      <c r="J20" s="2">
        <v>16313064</v>
      </c>
      <c r="K20" s="5">
        <f t="shared" si="4"/>
        <v>1227.7004001210319</v>
      </c>
    </row>
    <row r="21" spans="1:11" s="4" customFormat="1" x14ac:dyDescent="0.25">
      <c r="A21" s="7" t="s">
        <v>34</v>
      </c>
      <c r="B21" s="6">
        <v>135</v>
      </c>
      <c r="C21" s="6">
        <v>58</v>
      </c>
      <c r="D21" s="6">
        <v>292</v>
      </c>
      <c r="E21" s="6">
        <f t="shared" si="0"/>
        <v>485</v>
      </c>
      <c r="F21" s="5">
        <f t="shared" si="1"/>
        <v>27.835051546391753</v>
      </c>
      <c r="G21" s="5">
        <f t="shared" si="2"/>
        <v>11.958762886597938</v>
      </c>
      <c r="H21" s="5">
        <f t="shared" si="3"/>
        <v>60.206185567010309</v>
      </c>
      <c r="I21" s="16">
        <v>583049267.5</v>
      </c>
      <c r="J21" s="6">
        <v>201949662</v>
      </c>
      <c r="K21" s="5">
        <f t="shared" si="4"/>
        <v>288.7101972470744</v>
      </c>
    </row>
    <row r="22" spans="1:11" x14ac:dyDescent="0.25">
      <c r="A22" s="7" t="s">
        <v>33</v>
      </c>
      <c r="B22" s="6">
        <v>148</v>
      </c>
      <c r="C22" s="6">
        <v>78</v>
      </c>
      <c r="D22" s="6">
        <v>244</v>
      </c>
      <c r="E22" s="6">
        <f t="shared" si="0"/>
        <v>470</v>
      </c>
      <c r="F22" s="5">
        <f t="shared" si="1"/>
        <v>31.48936170212766</v>
      </c>
      <c r="G22" s="5">
        <f t="shared" si="2"/>
        <v>16.595744680851062</v>
      </c>
      <c r="H22" s="5">
        <f t="shared" si="3"/>
        <v>51.914893617021271</v>
      </c>
      <c r="I22" s="16">
        <v>768697100</v>
      </c>
      <c r="J22" s="2">
        <v>637085925</v>
      </c>
      <c r="K22" s="5">
        <f t="shared" si="4"/>
        <v>120.65830837496527</v>
      </c>
    </row>
    <row r="23" spans="1:11" s="4" customFormat="1" x14ac:dyDescent="0.25">
      <c r="A23" s="7" t="s">
        <v>32</v>
      </c>
      <c r="B23" s="6">
        <v>45</v>
      </c>
      <c r="C23" s="6">
        <v>45</v>
      </c>
      <c r="D23" s="6">
        <v>284</v>
      </c>
      <c r="E23" s="6">
        <f t="shared" si="0"/>
        <v>374</v>
      </c>
      <c r="F23" s="5">
        <f t="shared" si="1"/>
        <v>12.032085561497325</v>
      </c>
      <c r="G23" s="5">
        <f t="shared" si="2"/>
        <v>12.032085561497325</v>
      </c>
      <c r="H23" s="5">
        <f t="shared" si="3"/>
        <v>75.935828877005349</v>
      </c>
      <c r="I23" s="16">
        <v>5674400</v>
      </c>
      <c r="J23" s="6">
        <v>124160589</v>
      </c>
      <c r="K23" s="5">
        <f t="shared" si="4"/>
        <v>4.5702102782389353</v>
      </c>
    </row>
    <row r="24" spans="1:11" x14ac:dyDescent="0.25">
      <c r="A24" s="7" t="s">
        <v>31</v>
      </c>
      <c r="B24" s="6">
        <v>12</v>
      </c>
      <c r="C24" s="6">
        <v>153</v>
      </c>
      <c r="D24" s="6">
        <v>169</v>
      </c>
      <c r="E24" s="6">
        <f t="shared" si="0"/>
        <v>334</v>
      </c>
      <c r="F24" s="5">
        <f t="shared" si="1"/>
        <v>3.5928143712574849</v>
      </c>
      <c r="G24" s="5">
        <f t="shared" si="2"/>
        <v>45.808383233532936</v>
      </c>
      <c r="H24" s="5">
        <f t="shared" si="3"/>
        <v>50.598802395209589</v>
      </c>
      <c r="I24" s="16">
        <v>1501992.875</v>
      </c>
      <c r="J24" s="2">
        <v>1767097384</v>
      </c>
      <c r="K24" s="5">
        <f t="shared" si="4"/>
        <v>8.4997741980698899E-2</v>
      </c>
    </row>
    <row r="25" spans="1:11" s="4" customFormat="1" x14ac:dyDescent="0.25">
      <c r="A25" s="7" t="s">
        <v>30</v>
      </c>
      <c r="B25" s="6">
        <v>0</v>
      </c>
      <c r="C25" s="6">
        <v>93</v>
      </c>
      <c r="D25" s="6">
        <v>173</v>
      </c>
      <c r="E25" s="6">
        <f t="shared" si="0"/>
        <v>266</v>
      </c>
      <c r="F25" s="5">
        <f t="shared" si="1"/>
        <v>0</v>
      </c>
      <c r="G25" s="5">
        <f t="shared" si="2"/>
        <v>34.962406015037594</v>
      </c>
      <c r="H25" s="5">
        <f t="shared" si="3"/>
        <v>65.037593984962399</v>
      </c>
      <c r="I25" s="16">
        <v>0</v>
      </c>
      <c r="J25" s="6">
        <v>273352800</v>
      </c>
      <c r="K25" s="5">
        <f t="shared" si="4"/>
        <v>0</v>
      </c>
    </row>
    <row r="26" spans="1:11" x14ac:dyDescent="0.25">
      <c r="A26" s="7" t="s">
        <v>29</v>
      </c>
      <c r="B26" s="6">
        <v>4</v>
      </c>
      <c r="C26" s="6">
        <v>33</v>
      </c>
      <c r="D26" s="6">
        <v>206</v>
      </c>
      <c r="E26" s="6">
        <f t="shared" si="0"/>
        <v>243</v>
      </c>
      <c r="F26" s="5">
        <f t="shared" si="1"/>
        <v>1.6460905349794239</v>
      </c>
      <c r="G26" s="5">
        <f t="shared" si="2"/>
        <v>13.580246913580247</v>
      </c>
      <c r="H26" s="5">
        <f t="shared" si="3"/>
        <v>84.773662551440339</v>
      </c>
      <c r="I26" s="16">
        <v>545359</v>
      </c>
      <c r="J26" s="2">
        <v>2617543803</v>
      </c>
      <c r="K26" s="10">
        <f t="shared" si="4"/>
        <v>2.0834761174768391E-2</v>
      </c>
    </row>
    <row r="27" spans="1:11" s="4" customFormat="1" x14ac:dyDescent="0.25">
      <c r="A27" s="7" t="s">
        <v>28</v>
      </c>
      <c r="B27" s="6">
        <v>43</v>
      </c>
      <c r="C27" s="6">
        <v>54</v>
      </c>
      <c r="D27" s="6">
        <v>143</v>
      </c>
      <c r="E27" s="6">
        <f t="shared" si="0"/>
        <v>240</v>
      </c>
      <c r="F27" s="5">
        <f t="shared" si="1"/>
        <v>17.916666666666668</v>
      </c>
      <c r="G27" s="5">
        <f t="shared" si="2"/>
        <v>22.5</v>
      </c>
      <c r="H27" s="5">
        <f t="shared" si="3"/>
        <v>59.583333333333336</v>
      </c>
      <c r="I27" s="16">
        <v>3439851</v>
      </c>
      <c r="J27" s="6">
        <v>257492927</v>
      </c>
      <c r="K27" s="5">
        <f t="shared" si="4"/>
        <v>1.3359011605006144</v>
      </c>
    </row>
    <row r="28" spans="1:11" x14ac:dyDescent="0.25">
      <c r="A28" s="7" t="s">
        <v>27</v>
      </c>
      <c r="B28" s="6">
        <v>129</v>
      </c>
      <c r="C28" s="6">
        <v>18</v>
      </c>
      <c r="D28" s="6">
        <v>35</v>
      </c>
      <c r="E28" s="6">
        <f t="shared" si="0"/>
        <v>182</v>
      </c>
      <c r="F28" s="5">
        <f t="shared" si="1"/>
        <v>70.879120879120876</v>
      </c>
      <c r="G28" s="5">
        <f t="shared" si="2"/>
        <v>9.8901098901098905</v>
      </c>
      <c r="H28" s="5">
        <f t="shared" si="3"/>
        <v>19.230769230769234</v>
      </c>
      <c r="I28" s="16">
        <v>10726000</v>
      </c>
      <c r="J28" s="6">
        <v>52902567</v>
      </c>
      <c r="K28" s="5">
        <f t="shared" si="4"/>
        <v>20.275008583231887</v>
      </c>
    </row>
    <row r="29" spans="1:11" s="4" customFormat="1" x14ac:dyDescent="0.25">
      <c r="A29" s="7" t="s">
        <v>26</v>
      </c>
      <c r="B29" s="6">
        <v>64</v>
      </c>
      <c r="C29" s="6">
        <v>35</v>
      </c>
      <c r="D29" s="6">
        <v>54</v>
      </c>
      <c r="E29" s="6">
        <f t="shared" si="0"/>
        <v>153</v>
      </c>
      <c r="F29" s="5">
        <f t="shared" si="1"/>
        <v>41.830065359477125</v>
      </c>
      <c r="G29" s="5">
        <f t="shared" si="2"/>
        <v>22.875816993464053</v>
      </c>
      <c r="H29" s="5">
        <f t="shared" si="3"/>
        <v>35.294117647058826</v>
      </c>
      <c r="I29" s="16">
        <v>2116827</v>
      </c>
      <c r="J29" s="6">
        <v>5642717</v>
      </c>
      <c r="K29" s="5">
        <f t="shared" si="4"/>
        <v>37.514321558213886</v>
      </c>
    </row>
    <row r="30" spans="1:11" x14ac:dyDescent="0.25">
      <c r="A30" s="7" t="s">
        <v>25</v>
      </c>
      <c r="B30" s="6">
        <v>35</v>
      </c>
      <c r="C30" s="6">
        <v>19</v>
      </c>
      <c r="D30" s="6">
        <v>88</v>
      </c>
      <c r="E30" s="6">
        <f t="shared" si="0"/>
        <v>142</v>
      </c>
      <c r="F30" s="5">
        <f t="shared" si="1"/>
        <v>24.647887323943664</v>
      </c>
      <c r="G30" s="5">
        <f t="shared" si="2"/>
        <v>13.380281690140844</v>
      </c>
      <c r="H30" s="5">
        <f t="shared" si="3"/>
        <v>61.971830985915489</v>
      </c>
      <c r="I30" s="16">
        <v>21318000</v>
      </c>
      <c r="J30" s="6">
        <v>555568122</v>
      </c>
      <c r="K30" s="5">
        <f t="shared" si="4"/>
        <v>3.8371532051293613</v>
      </c>
    </row>
    <row r="31" spans="1:11" s="4" customFormat="1" x14ac:dyDescent="0.25">
      <c r="A31" s="7" t="s">
        <v>24</v>
      </c>
      <c r="B31" s="6">
        <v>14</v>
      </c>
      <c r="C31" s="6">
        <v>62</v>
      </c>
      <c r="D31" s="6">
        <v>55</v>
      </c>
      <c r="E31" s="6">
        <f t="shared" si="0"/>
        <v>131</v>
      </c>
      <c r="F31" s="5">
        <f t="shared" si="1"/>
        <v>10.687022900763358</v>
      </c>
      <c r="G31" s="5">
        <f t="shared" si="2"/>
        <v>47.328244274809158</v>
      </c>
      <c r="H31" s="5">
        <f t="shared" si="3"/>
        <v>41.984732824427482</v>
      </c>
      <c r="I31" s="16">
        <v>10468080</v>
      </c>
      <c r="J31" s="6">
        <v>0</v>
      </c>
      <c r="K31" s="5" t="s">
        <v>23</v>
      </c>
    </row>
    <row r="32" spans="1:11" x14ac:dyDescent="0.25">
      <c r="A32" s="7" t="s">
        <v>22</v>
      </c>
      <c r="B32" s="6">
        <v>35</v>
      </c>
      <c r="C32" s="6">
        <v>56</v>
      </c>
      <c r="D32" s="6">
        <v>37</v>
      </c>
      <c r="E32" s="6">
        <f t="shared" si="0"/>
        <v>128</v>
      </c>
      <c r="F32" s="5">
        <f t="shared" si="1"/>
        <v>27.34375</v>
      </c>
      <c r="G32" s="5">
        <f t="shared" si="2"/>
        <v>43.75</v>
      </c>
      <c r="H32" s="5">
        <f t="shared" si="3"/>
        <v>28.90625</v>
      </c>
      <c r="I32" s="2">
        <v>10660200</v>
      </c>
      <c r="J32" s="6">
        <v>67470286</v>
      </c>
      <c r="K32" s="5">
        <f t="shared" ref="K32:K54" si="5">(I32/J32)*100</f>
        <v>15.7998440972964</v>
      </c>
    </row>
    <row r="33" spans="1:11" s="4" customFormat="1" x14ac:dyDescent="0.25">
      <c r="A33" s="7" t="s">
        <v>21</v>
      </c>
      <c r="B33" s="6">
        <v>5</v>
      </c>
      <c r="C33" s="6">
        <v>1</v>
      </c>
      <c r="D33" s="6">
        <v>108</v>
      </c>
      <c r="E33" s="6">
        <f t="shared" si="0"/>
        <v>114</v>
      </c>
      <c r="F33" s="5">
        <f t="shared" si="1"/>
        <v>4.3859649122807012</v>
      </c>
      <c r="G33" s="5">
        <f t="shared" si="2"/>
        <v>0.8771929824561403</v>
      </c>
      <c r="H33" s="5">
        <f t="shared" si="3"/>
        <v>94.73684210526315</v>
      </c>
      <c r="I33" s="16">
        <v>20180000</v>
      </c>
      <c r="J33" s="6">
        <v>213481841</v>
      </c>
      <c r="K33" s="5">
        <f t="shared" si="5"/>
        <v>9.452794629028892</v>
      </c>
    </row>
    <row r="34" spans="1:11" x14ac:dyDescent="0.25">
      <c r="A34" s="7" t="s">
        <v>20</v>
      </c>
      <c r="B34" s="6">
        <v>0</v>
      </c>
      <c r="C34" s="6">
        <v>57</v>
      </c>
      <c r="D34" s="6">
        <v>3</v>
      </c>
      <c r="E34" s="6">
        <f t="shared" ref="E34:E54" si="6">SUM(B34:D34)</f>
        <v>60</v>
      </c>
      <c r="F34" s="5">
        <f t="shared" ref="F34:F54" si="7">(B34/E34)*100</f>
        <v>0</v>
      </c>
      <c r="G34" s="5">
        <f t="shared" ref="G34:G54" si="8">(C34/E34)*100</f>
        <v>95</v>
      </c>
      <c r="H34" s="5">
        <f t="shared" ref="H34:H54" si="9">(D34/E34)*100</f>
        <v>5</v>
      </c>
      <c r="I34" s="16">
        <v>0</v>
      </c>
      <c r="J34" s="6">
        <v>31353319</v>
      </c>
      <c r="K34" s="5">
        <f t="shared" si="5"/>
        <v>0</v>
      </c>
    </row>
    <row r="35" spans="1:11" s="4" customFormat="1" x14ac:dyDescent="0.25">
      <c r="A35" s="7" t="s">
        <v>19</v>
      </c>
      <c r="B35" s="6">
        <v>0</v>
      </c>
      <c r="C35" s="6">
        <v>57</v>
      </c>
      <c r="D35" s="6">
        <v>0</v>
      </c>
      <c r="E35" s="6">
        <f t="shared" si="6"/>
        <v>57</v>
      </c>
      <c r="F35" s="5">
        <f t="shared" si="7"/>
        <v>0</v>
      </c>
      <c r="G35" s="5">
        <f t="shared" si="8"/>
        <v>100</v>
      </c>
      <c r="H35" s="5">
        <f t="shared" si="9"/>
        <v>0</v>
      </c>
      <c r="I35" s="16">
        <v>0</v>
      </c>
      <c r="J35" s="6">
        <v>24728</v>
      </c>
      <c r="K35" s="5">
        <f t="shared" si="5"/>
        <v>0</v>
      </c>
    </row>
    <row r="36" spans="1:11" x14ac:dyDescent="0.25">
      <c r="A36" s="7" t="s">
        <v>18</v>
      </c>
      <c r="B36" s="6">
        <v>20</v>
      </c>
      <c r="C36" s="6">
        <v>0</v>
      </c>
      <c r="D36" s="6">
        <v>25</v>
      </c>
      <c r="E36" s="6">
        <f t="shared" si="6"/>
        <v>45</v>
      </c>
      <c r="F36" s="5">
        <f t="shared" si="7"/>
        <v>44.444444444444443</v>
      </c>
      <c r="G36" s="5">
        <f t="shared" si="8"/>
        <v>0</v>
      </c>
      <c r="H36" s="5">
        <f t="shared" si="9"/>
        <v>55.555555555555557</v>
      </c>
      <c r="I36" s="16">
        <v>144000000</v>
      </c>
      <c r="J36" s="2">
        <v>8076647</v>
      </c>
      <c r="K36" s="5">
        <f t="shared" si="5"/>
        <v>1782.9180846952952</v>
      </c>
    </row>
    <row r="37" spans="1:11" s="4" customFormat="1" x14ac:dyDescent="0.25">
      <c r="A37" s="7" t="s">
        <v>17</v>
      </c>
      <c r="B37" s="6">
        <v>3</v>
      </c>
      <c r="C37" s="6">
        <v>0</v>
      </c>
      <c r="D37" s="6">
        <v>39</v>
      </c>
      <c r="E37" s="6">
        <f t="shared" si="6"/>
        <v>42</v>
      </c>
      <c r="F37" s="5">
        <f t="shared" si="7"/>
        <v>7.1428571428571423</v>
      </c>
      <c r="G37" s="5">
        <f t="shared" si="8"/>
        <v>0</v>
      </c>
      <c r="H37" s="5">
        <f t="shared" si="9"/>
        <v>92.857142857142861</v>
      </c>
      <c r="I37" s="16">
        <v>158757</v>
      </c>
      <c r="J37" s="6">
        <v>206695473</v>
      </c>
      <c r="K37" s="5">
        <f t="shared" si="5"/>
        <v>7.6807197417429654E-2</v>
      </c>
    </row>
    <row r="38" spans="1:11" x14ac:dyDescent="0.25">
      <c r="A38" s="7" t="s">
        <v>16</v>
      </c>
      <c r="B38" s="6">
        <v>0</v>
      </c>
      <c r="C38" s="6">
        <v>1</v>
      </c>
      <c r="D38" s="6">
        <v>40</v>
      </c>
      <c r="E38" s="6">
        <f t="shared" si="6"/>
        <v>41</v>
      </c>
      <c r="F38" s="5">
        <f t="shared" si="7"/>
        <v>0</v>
      </c>
      <c r="G38" s="5">
        <f t="shared" si="8"/>
        <v>2.4390243902439024</v>
      </c>
      <c r="H38" s="5">
        <f t="shared" si="9"/>
        <v>97.560975609756099</v>
      </c>
      <c r="I38" s="16">
        <v>0</v>
      </c>
      <c r="J38" s="6">
        <v>43437914</v>
      </c>
      <c r="K38" s="5">
        <f t="shared" si="5"/>
        <v>0</v>
      </c>
    </row>
    <row r="39" spans="1:11" x14ac:dyDescent="0.25">
      <c r="A39" s="7" t="s">
        <v>15</v>
      </c>
      <c r="B39" s="6">
        <v>0</v>
      </c>
      <c r="C39" s="6">
        <v>0</v>
      </c>
      <c r="D39" s="6">
        <v>37</v>
      </c>
      <c r="E39" s="6">
        <f t="shared" si="6"/>
        <v>37</v>
      </c>
      <c r="F39" s="5">
        <f t="shared" si="7"/>
        <v>0</v>
      </c>
      <c r="G39" s="5">
        <f t="shared" si="8"/>
        <v>0</v>
      </c>
      <c r="H39" s="5">
        <f t="shared" si="9"/>
        <v>100</v>
      </c>
      <c r="I39" s="16">
        <v>0</v>
      </c>
      <c r="J39" s="6">
        <v>25705527</v>
      </c>
      <c r="K39" s="5">
        <f t="shared" si="5"/>
        <v>0</v>
      </c>
    </row>
    <row r="40" spans="1:11" s="4" customFormat="1" x14ac:dyDescent="0.25">
      <c r="A40" s="9" t="s">
        <v>14</v>
      </c>
      <c r="B40" s="6">
        <v>23</v>
      </c>
      <c r="C40" s="6">
        <v>4</v>
      </c>
      <c r="D40" s="6">
        <v>0</v>
      </c>
      <c r="E40" s="6">
        <f t="shared" si="6"/>
        <v>27</v>
      </c>
      <c r="F40" s="5">
        <f t="shared" si="7"/>
        <v>85.18518518518519</v>
      </c>
      <c r="G40" s="5">
        <f t="shared" si="8"/>
        <v>14.814814814814813</v>
      </c>
      <c r="H40" s="5">
        <f t="shared" si="9"/>
        <v>0</v>
      </c>
      <c r="I40" s="16">
        <v>69000</v>
      </c>
      <c r="J40" s="6">
        <v>35123</v>
      </c>
      <c r="K40" s="5">
        <f t="shared" si="5"/>
        <v>196.45246704438685</v>
      </c>
    </row>
    <row r="41" spans="1:11" s="4" customFormat="1" x14ac:dyDescent="0.25">
      <c r="A41" s="7" t="s">
        <v>13</v>
      </c>
      <c r="B41" s="6">
        <v>0</v>
      </c>
      <c r="C41" s="6">
        <v>0</v>
      </c>
      <c r="D41" s="6">
        <v>25</v>
      </c>
      <c r="E41" s="6">
        <f t="shared" si="6"/>
        <v>25</v>
      </c>
      <c r="F41" s="5">
        <f t="shared" si="7"/>
        <v>0</v>
      </c>
      <c r="G41" s="5">
        <f t="shared" si="8"/>
        <v>0</v>
      </c>
      <c r="H41" s="5">
        <f t="shared" si="9"/>
        <v>100</v>
      </c>
      <c r="I41" s="16">
        <v>0</v>
      </c>
      <c r="J41" s="6">
        <v>173660690</v>
      </c>
      <c r="K41" s="5">
        <f t="shared" si="5"/>
        <v>0</v>
      </c>
    </row>
    <row r="42" spans="1:11" x14ac:dyDescent="0.25">
      <c r="A42" s="7" t="s">
        <v>12</v>
      </c>
      <c r="B42" s="6">
        <v>4</v>
      </c>
      <c r="C42" s="6">
        <v>0</v>
      </c>
      <c r="D42" s="6">
        <v>9</v>
      </c>
      <c r="E42" s="6">
        <f t="shared" si="6"/>
        <v>13</v>
      </c>
      <c r="F42" s="5">
        <f t="shared" si="7"/>
        <v>30.76923076923077</v>
      </c>
      <c r="G42" s="5">
        <f t="shared" si="8"/>
        <v>0</v>
      </c>
      <c r="H42" s="5">
        <f t="shared" si="9"/>
        <v>69.230769230769226</v>
      </c>
      <c r="I42" s="16">
        <v>664666</v>
      </c>
      <c r="J42" s="6">
        <v>51152366</v>
      </c>
      <c r="K42" s="8">
        <f t="shared" si="5"/>
        <v>1.2993846658041195</v>
      </c>
    </row>
    <row r="43" spans="1:11" s="4" customFormat="1" x14ac:dyDescent="0.25">
      <c r="A43" s="7" t="s">
        <v>11</v>
      </c>
      <c r="B43" s="6">
        <v>3</v>
      </c>
      <c r="C43" s="6">
        <v>6</v>
      </c>
      <c r="D43" s="6">
        <v>4</v>
      </c>
      <c r="E43" s="6">
        <f t="shared" si="6"/>
        <v>13</v>
      </c>
      <c r="F43" s="5">
        <f t="shared" si="7"/>
        <v>23.076923076923077</v>
      </c>
      <c r="G43" s="5">
        <f t="shared" si="8"/>
        <v>46.153846153846153</v>
      </c>
      <c r="H43" s="5">
        <f t="shared" si="9"/>
        <v>30.76923076923077</v>
      </c>
      <c r="I43" s="16">
        <v>5000000</v>
      </c>
      <c r="J43" s="6">
        <v>45762145</v>
      </c>
      <c r="K43" s="5">
        <f t="shared" si="5"/>
        <v>10.926061267451514</v>
      </c>
    </row>
    <row r="44" spans="1:11" x14ac:dyDescent="0.25">
      <c r="A44" s="7" t="s">
        <v>10</v>
      </c>
      <c r="B44" s="6">
        <v>5</v>
      </c>
      <c r="C44" s="6">
        <v>1</v>
      </c>
      <c r="D44" s="6">
        <v>7</v>
      </c>
      <c r="E44" s="6">
        <f t="shared" si="6"/>
        <v>13</v>
      </c>
      <c r="F44" s="5">
        <f t="shared" si="7"/>
        <v>38.461538461538467</v>
      </c>
      <c r="G44" s="5">
        <f t="shared" si="8"/>
        <v>7.6923076923076925</v>
      </c>
      <c r="H44" s="5">
        <f t="shared" si="9"/>
        <v>53.846153846153847</v>
      </c>
      <c r="I44" s="16">
        <v>2500000</v>
      </c>
      <c r="J44" s="6">
        <v>98674978</v>
      </c>
      <c r="K44" s="5">
        <f t="shared" si="5"/>
        <v>2.5335703647179937</v>
      </c>
    </row>
    <row r="45" spans="1:11" s="4" customFormat="1" x14ac:dyDescent="0.25">
      <c r="A45" s="7" t="s">
        <v>9</v>
      </c>
      <c r="B45" s="6">
        <v>0</v>
      </c>
      <c r="C45" s="6">
        <v>2</v>
      </c>
      <c r="D45" s="6">
        <v>10</v>
      </c>
      <c r="E45" s="6">
        <f t="shared" si="6"/>
        <v>12</v>
      </c>
      <c r="F45" s="5">
        <f t="shared" si="7"/>
        <v>0</v>
      </c>
      <c r="G45" s="5">
        <f t="shared" si="8"/>
        <v>16.666666666666664</v>
      </c>
      <c r="H45" s="5">
        <f t="shared" si="9"/>
        <v>83.333333333333343</v>
      </c>
      <c r="I45" s="16">
        <v>0</v>
      </c>
      <c r="J45" s="6">
        <v>49845519</v>
      </c>
      <c r="K45" s="5">
        <f t="shared" si="5"/>
        <v>0</v>
      </c>
    </row>
    <row r="46" spans="1:11" x14ac:dyDescent="0.25">
      <c r="A46" s="7" t="s">
        <v>8</v>
      </c>
      <c r="B46" s="6">
        <v>0</v>
      </c>
      <c r="C46" s="6">
        <v>0</v>
      </c>
      <c r="D46" s="6">
        <v>10</v>
      </c>
      <c r="E46" s="6">
        <f t="shared" si="6"/>
        <v>10</v>
      </c>
      <c r="F46" s="5">
        <f t="shared" si="7"/>
        <v>0</v>
      </c>
      <c r="G46" s="5">
        <f t="shared" si="8"/>
        <v>0</v>
      </c>
      <c r="H46" s="5">
        <f t="shared" si="9"/>
        <v>100</v>
      </c>
      <c r="I46" s="16">
        <v>0</v>
      </c>
      <c r="J46" s="6">
        <v>2343</v>
      </c>
      <c r="K46" s="5">
        <f t="shared" si="5"/>
        <v>0</v>
      </c>
    </row>
    <row r="47" spans="1:11" s="4" customFormat="1" x14ac:dyDescent="0.25">
      <c r="A47" s="7" t="s">
        <v>7</v>
      </c>
      <c r="B47" s="6">
        <v>0</v>
      </c>
      <c r="C47" s="6">
        <v>5</v>
      </c>
      <c r="D47" s="6">
        <v>0</v>
      </c>
      <c r="E47" s="6">
        <f t="shared" si="6"/>
        <v>5</v>
      </c>
      <c r="F47" s="5">
        <f t="shared" si="7"/>
        <v>0</v>
      </c>
      <c r="G47" s="5">
        <f t="shared" si="8"/>
        <v>100</v>
      </c>
      <c r="H47" s="5">
        <f t="shared" si="9"/>
        <v>0</v>
      </c>
      <c r="I47" s="16">
        <v>0</v>
      </c>
      <c r="J47" s="6">
        <v>40990702</v>
      </c>
      <c r="K47" s="5">
        <f t="shared" si="5"/>
        <v>0</v>
      </c>
    </row>
    <row r="48" spans="1:11" x14ac:dyDescent="0.25">
      <c r="A48" s="7" t="s">
        <v>6</v>
      </c>
      <c r="B48" s="6">
        <v>0</v>
      </c>
      <c r="C48" s="6">
        <v>0</v>
      </c>
      <c r="D48" s="6">
        <v>5</v>
      </c>
      <c r="E48" s="6">
        <f t="shared" si="6"/>
        <v>5</v>
      </c>
      <c r="F48" s="5">
        <f t="shared" si="7"/>
        <v>0</v>
      </c>
      <c r="G48" s="5">
        <f t="shared" si="8"/>
        <v>0</v>
      </c>
      <c r="H48" s="5">
        <f t="shared" si="9"/>
        <v>100</v>
      </c>
      <c r="I48" s="16">
        <v>0</v>
      </c>
      <c r="J48" s="6">
        <v>74784109</v>
      </c>
      <c r="K48" s="5">
        <f t="shared" si="5"/>
        <v>0</v>
      </c>
    </row>
    <row r="49" spans="1:11" s="4" customFormat="1" x14ac:dyDescent="0.25">
      <c r="A49" s="7" t="s">
        <v>5</v>
      </c>
      <c r="B49" s="6">
        <v>0</v>
      </c>
      <c r="C49" s="6">
        <v>4</v>
      </c>
      <c r="D49" s="6">
        <v>0</v>
      </c>
      <c r="E49" s="6">
        <f t="shared" si="6"/>
        <v>4</v>
      </c>
      <c r="F49" s="5">
        <f t="shared" si="7"/>
        <v>0</v>
      </c>
      <c r="G49" s="5">
        <f t="shared" si="8"/>
        <v>100</v>
      </c>
      <c r="H49" s="5">
        <f t="shared" si="9"/>
        <v>0</v>
      </c>
      <c r="I49" s="16">
        <v>0</v>
      </c>
      <c r="J49" s="6">
        <v>5094924</v>
      </c>
      <c r="K49" s="5">
        <f t="shared" si="5"/>
        <v>0</v>
      </c>
    </row>
    <row r="50" spans="1:11" s="4" customFormat="1" x14ac:dyDescent="0.25">
      <c r="A50" s="7" t="s">
        <v>4</v>
      </c>
      <c r="B50" s="6">
        <v>2</v>
      </c>
      <c r="C50" s="6">
        <v>1</v>
      </c>
      <c r="D50" s="6">
        <v>0</v>
      </c>
      <c r="E50" s="6">
        <f t="shared" si="6"/>
        <v>3</v>
      </c>
      <c r="F50" s="5">
        <f t="shared" si="7"/>
        <v>66.666666666666657</v>
      </c>
      <c r="G50" s="5">
        <f t="shared" si="8"/>
        <v>33.333333333333329</v>
      </c>
      <c r="H50" s="5">
        <f t="shared" si="9"/>
        <v>0</v>
      </c>
      <c r="I50" s="16">
        <v>1741794.75</v>
      </c>
      <c r="J50" s="2">
        <v>118449383</v>
      </c>
      <c r="K50" s="5">
        <f t="shared" si="5"/>
        <v>1.4704971067683823</v>
      </c>
    </row>
    <row r="51" spans="1:11" x14ac:dyDescent="0.25">
      <c r="A51" s="7" t="s">
        <v>3</v>
      </c>
      <c r="B51" s="6">
        <v>0</v>
      </c>
      <c r="C51" s="6">
        <v>2</v>
      </c>
      <c r="D51" s="6">
        <v>0</v>
      </c>
      <c r="E51" s="6">
        <f t="shared" si="6"/>
        <v>2</v>
      </c>
      <c r="F51" s="5">
        <f t="shared" si="7"/>
        <v>0</v>
      </c>
      <c r="G51" s="5">
        <f t="shared" si="8"/>
        <v>100</v>
      </c>
      <c r="H51" s="5">
        <f t="shared" si="9"/>
        <v>0</v>
      </c>
      <c r="I51" s="16">
        <v>0</v>
      </c>
      <c r="J51" s="6">
        <v>23887200</v>
      </c>
      <c r="K51" s="5">
        <f t="shared" si="5"/>
        <v>0</v>
      </c>
    </row>
    <row r="52" spans="1:11" s="4" customFormat="1" x14ac:dyDescent="0.25">
      <c r="A52" s="7" t="s">
        <v>2</v>
      </c>
      <c r="B52" s="6">
        <v>0</v>
      </c>
      <c r="C52" s="6">
        <v>0</v>
      </c>
      <c r="D52" s="6">
        <v>2</v>
      </c>
      <c r="E52" s="6">
        <f t="shared" si="6"/>
        <v>2</v>
      </c>
      <c r="F52" s="5">
        <f t="shared" si="7"/>
        <v>0</v>
      </c>
      <c r="G52" s="5">
        <f t="shared" si="8"/>
        <v>0</v>
      </c>
      <c r="H52" s="5">
        <f t="shared" si="9"/>
        <v>100</v>
      </c>
      <c r="I52" s="16">
        <v>0</v>
      </c>
      <c r="J52" s="6">
        <v>63008609</v>
      </c>
      <c r="K52" s="5">
        <f t="shared" si="5"/>
        <v>0</v>
      </c>
    </row>
    <row r="53" spans="1:11" x14ac:dyDescent="0.25">
      <c r="A53" s="7" t="s">
        <v>1</v>
      </c>
      <c r="B53" s="6">
        <v>0</v>
      </c>
      <c r="C53" s="6">
        <v>0</v>
      </c>
      <c r="D53" s="6">
        <v>1</v>
      </c>
      <c r="E53" s="6">
        <f t="shared" si="6"/>
        <v>1</v>
      </c>
      <c r="F53" s="5">
        <f t="shared" si="7"/>
        <v>0</v>
      </c>
      <c r="G53" s="5">
        <f t="shared" si="8"/>
        <v>0</v>
      </c>
      <c r="H53" s="5">
        <f t="shared" si="9"/>
        <v>100</v>
      </c>
      <c r="I53" s="16">
        <v>0</v>
      </c>
      <c r="J53" s="6">
        <v>30453578</v>
      </c>
      <c r="K53" s="5">
        <f t="shared" si="5"/>
        <v>0</v>
      </c>
    </row>
    <row r="54" spans="1:11" s="4" customFormat="1" x14ac:dyDescent="0.25">
      <c r="A54" s="7" t="s">
        <v>0</v>
      </c>
      <c r="B54" s="6">
        <v>1</v>
      </c>
      <c r="C54" s="6">
        <v>0</v>
      </c>
      <c r="D54" s="6">
        <v>0</v>
      </c>
      <c r="E54" s="6">
        <f t="shared" si="6"/>
        <v>1</v>
      </c>
      <c r="F54" s="5">
        <f t="shared" si="7"/>
        <v>100</v>
      </c>
      <c r="G54" s="5">
        <f t="shared" si="8"/>
        <v>0</v>
      </c>
      <c r="H54" s="5">
        <f t="shared" si="9"/>
        <v>0</v>
      </c>
      <c r="I54" s="16">
        <v>24000000</v>
      </c>
      <c r="J54" s="6">
        <v>36424079</v>
      </c>
      <c r="K54" s="5">
        <f t="shared" si="5"/>
        <v>65.890478658362227</v>
      </c>
    </row>
    <row r="55" spans="1:11" ht="65.25" customHeight="1" x14ac:dyDescent="0.25">
      <c r="A55" s="69" t="s">
        <v>152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</row>
  </sheetData>
  <sortState ref="A2:K54">
    <sortCondition descending="1" ref="E1"/>
  </sortState>
  <mergeCells count="1">
    <mergeCell ref="A55:K55"/>
  </mergeCells>
  <conditionalFormatting sqref="A2:K54">
    <cfRule type="expression" dxfId="8" priority="1">
      <formula>MOD(ROW(),2)=1</formula>
    </cfRule>
    <cfRule type="expression" dxfId="7" priority="2">
      <formula>MOD(ROW(),1)=1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0" sqref="M10"/>
    </sheetView>
  </sheetViews>
  <sheetFormatPr defaultColWidth="8.85546875" defaultRowHeight="15" x14ac:dyDescent="0.25"/>
  <cols>
    <col min="1" max="1" width="22.140625" customWidth="1"/>
    <col min="2" max="2" width="12.7109375" customWidth="1"/>
    <col min="3" max="3" width="9.28515625" customWidth="1"/>
    <col min="4" max="4" width="11.140625" customWidth="1"/>
    <col min="5" max="5" width="11.85546875" customWidth="1"/>
    <col min="6" max="6" width="12.42578125" style="3" customWidth="1"/>
    <col min="7" max="8" width="10.42578125" customWidth="1"/>
    <col min="9" max="10" width="19.42578125" style="2" bestFit="1" customWidth="1"/>
    <col min="11" max="11" width="23.140625" style="14" customWidth="1"/>
    <col min="13" max="13" width="12.42578125" bestFit="1" customWidth="1"/>
  </cols>
  <sheetData>
    <row r="1" spans="1:12" s="13" customFormat="1" ht="86.25" customHeight="1" x14ac:dyDescent="0.3">
      <c r="A1" s="18" t="s">
        <v>147</v>
      </c>
      <c r="B1" s="18" t="s">
        <v>61</v>
      </c>
      <c r="C1" s="18" t="s">
        <v>60</v>
      </c>
      <c r="D1" s="18" t="s">
        <v>59</v>
      </c>
      <c r="E1" s="18" t="s">
        <v>151</v>
      </c>
      <c r="F1" s="18" t="s">
        <v>58</v>
      </c>
      <c r="G1" s="18" t="s">
        <v>57</v>
      </c>
      <c r="H1" s="18" t="s">
        <v>56</v>
      </c>
      <c r="I1" s="19" t="s">
        <v>55</v>
      </c>
      <c r="J1" s="19" t="s">
        <v>54</v>
      </c>
      <c r="K1" s="20" t="s">
        <v>148</v>
      </c>
    </row>
    <row r="2" spans="1:12" x14ac:dyDescent="0.25">
      <c r="A2" s="4" t="s">
        <v>46</v>
      </c>
      <c r="B2" s="16">
        <v>775</v>
      </c>
      <c r="C2" s="16">
        <v>58</v>
      </c>
      <c r="D2" s="16">
        <v>136</v>
      </c>
      <c r="E2" s="16">
        <f t="shared" ref="E2:E46" si="0">SUM(B2:D2)</f>
        <v>969</v>
      </c>
      <c r="F2" s="15">
        <v>3.4090909090909087</v>
      </c>
      <c r="G2" s="15">
        <v>0</v>
      </c>
      <c r="H2" s="15">
        <v>96.590909090909093</v>
      </c>
      <c r="I2" s="16">
        <v>118949856</v>
      </c>
      <c r="J2" s="16">
        <v>2913826559</v>
      </c>
      <c r="K2" s="15">
        <v>4.0822558787034513</v>
      </c>
      <c r="L2" s="11"/>
    </row>
    <row r="3" spans="1:12" x14ac:dyDescent="0.25">
      <c r="A3" s="4" t="s">
        <v>39</v>
      </c>
      <c r="B3" s="16">
        <v>688</v>
      </c>
      <c r="C3" s="16">
        <v>21</v>
      </c>
      <c r="D3" s="16">
        <v>214</v>
      </c>
      <c r="E3" s="16">
        <f t="shared" si="0"/>
        <v>923</v>
      </c>
      <c r="F3" s="15">
        <v>3.0401737242128122</v>
      </c>
      <c r="G3" s="15">
        <v>1.0857763300760044</v>
      </c>
      <c r="H3" s="15">
        <v>95.874049945711178</v>
      </c>
      <c r="I3" s="16">
        <v>90267184</v>
      </c>
      <c r="J3" s="16">
        <v>171390503</v>
      </c>
      <c r="K3" s="15">
        <v>52.667552997379318</v>
      </c>
      <c r="L3" s="11"/>
    </row>
    <row r="4" spans="1:12" s="4" customFormat="1" x14ac:dyDescent="0.25">
      <c r="A4" s="4" t="s">
        <v>51</v>
      </c>
      <c r="B4" s="16">
        <v>487</v>
      </c>
      <c r="C4" s="16">
        <v>87</v>
      </c>
      <c r="D4" s="16">
        <v>154</v>
      </c>
      <c r="E4" s="16">
        <f t="shared" si="0"/>
        <v>728</v>
      </c>
      <c r="F4" s="15">
        <v>14.835164835164836</v>
      </c>
      <c r="G4" s="15">
        <v>4.1208791208791204</v>
      </c>
      <c r="H4" s="15">
        <v>81.043956043956044</v>
      </c>
      <c r="I4" s="16">
        <v>654371200</v>
      </c>
      <c r="J4" s="16">
        <v>641094105</v>
      </c>
      <c r="K4" s="15">
        <v>102.07100562872904</v>
      </c>
    </row>
    <row r="5" spans="1:12" s="4" customFormat="1" x14ac:dyDescent="0.25">
      <c r="A5" s="4" t="s">
        <v>49</v>
      </c>
      <c r="B5" s="16">
        <v>492</v>
      </c>
      <c r="C5" s="16">
        <v>115</v>
      </c>
      <c r="D5" s="16">
        <v>67</v>
      </c>
      <c r="E5" s="16">
        <f t="shared" si="0"/>
        <v>674</v>
      </c>
      <c r="F5" s="15">
        <v>4.4642857142857144</v>
      </c>
      <c r="G5" s="15">
        <v>3.2738095238095242</v>
      </c>
      <c r="H5" s="15">
        <v>92.261904761904773</v>
      </c>
      <c r="I5" s="16">
        <v>108002456</v>
      </c>
      <c r="J5" s="16">
        <v>58923690</v>
      </c>
      <c r="K5" s="15">
        <v>183.29207827955105</v>
      </c>
    </row>
    <row r="6" spans="1:12" s="4" customFormat="1" x14ac:dyDescent="0.25">
      <c r="A6" s="4" t="s">
        <v>47</v>
      </c>
      <c r="B6" s="16">
        <v>252</v>
      </c>
      <c r="C6" s="16">
        <v>32</v>
      </c>
      <c r="D6" s="16">
        <v>68</v>
      </c>
      <c r="E6" s="16">
        <f t="shared" si="0"/>
        <v>352</v>
      </c>
      <c r="F6" s="15">
        <v>31.25</v>
      </c>
      <c r="G6" s="15">
        <v>9.0909090909090917</v>
      </c>
      <c r="H6" s="15">
        <v>59.659090909090907</v>
      </c>
      <c r="I6" s="16">
        <v>97077128</v>
      </c>
      <c r="J6" s="16">
        <v>159335791</v>
      </c>
      <c r="K6" s="15">
        <v>60.92612801602121</v>
      </c>
    </row>
    <row r="7" spans="1:12" s="4" customFormat="1" x14ac:dyDescent="0.25">
      <c r="A7" s="4" t="s">
        <v>37</v>
      </c>
      <c r="B7" s="16">
        <v>273</v>
      </c>
      <c r="C7" s="16">
        <v>40</v>
      </c>
      <c r="D7" s="16">
        <v>0</v>
      </c>
      <c r="E7" s="16">
        <f t="shared" si="0"/>
        <v>313</v>
      </c>
      <c r="F7" s="15">
        <v>0</v>
      </c>
      <c r="G7" s="15">
        <v>0.63897763578274758</v>
      </c>
      <c r="H7" s="15">
        <v>99.361022364217249</v>
      </c>
      <c r="I7" s="16">
        <v>53927132</v>
      </c>
      <c r="J7" s="16">
        <v>8923396</v>
      </c>
      <c r="K7" s="15">
        <v>604.33417949847797</v>
      </c>
    </row>
    <row r="8" spans="1:12" s="4" customFormat="1" x14ac:dyDescent="0.25">
      <c r="A8" s="4" t="s">
        <v>44</v>
      </c>
      <c r="B8" s="16">
        <v>90</v>
      </c>
      <c r="C8" s="16">
        <v>15</v>
      </c>
      <c r="D8" s="16">
        <v>180</v>
      </c>
      <c r="E8" s="16">
        <f t="shared" si="0"/>
        <v>285</v>
      </c>
      <c r="F8" s="15">
        <v>0.70175438596491224</v>
      </c>
      <c r="G8" s="15">
        <v>0</v>
      </c>
      <c r="H8" s="15">
        <v>99.298245614035082</v>
      </c>
      <c r="I8" s="16">
        <v>15368963</v>
      </c>
      <c r="J8" s="16">
        <v>17497966</v>
      </c>
      <c r="K8" s="15">
        <v>87.832854401477292</v>
      </c>
    </row>
    <row r="9" spans="1:12" s="4" customFormat="1" x14ac:dyDescent="0.25">
      <c r="A9" s="4" t="s">
        <v>67</v>
      </c>
      <c r="B9" s="16">
        <v>136</v>
      </c>
      <c r="C9" s="16">
        <v>12</v>
      </c>
      <c r="D9" s="16">
        <v>109</v>
      </c>
      <c r="E9" s="16">
        <f t="shared" si="0"/>
        <v>257</v>
      </c>
      <c r="F9" s="15">
        <v>2.7237354085603114</v>
      </c>
      <c r="G9" s="15">
        <v>1.1673151750972763</v>
      </c>
      <c r="H9" s="15">
        <v>96.108949416342412</v>
      </c>
      <c r="I9" s="16">
        <v>51363500</v>
      </c>
      <c r="J9" s="16">
        <v>246542396</v>
      </c>
      <c r="K9" s="15">
        <v>20.833536476217258</v>
      </c>
    </row>
    <row r="10" spans="1:12" s="4" customFormat="1" x14ac:dyDescent="0.25">
      <c r="A10" s="4" t="s">
        <v>11</v>
      </c>
      <c r="B10" s="16">
        <v>132</v>
      </c>
      <c r="C10" s="16">
        <v>22</v>
      </c>
      <c r="D10" s="16">
        <v>96</v>
      </c>
      <c r="E10" s="16">
        <f t="shared" si="0"/>
        <v>250</v>
      </c>
      <c r="F10" s="15">
        <v>19.600000000000001</v>
      </c>
      <c r="G10" s="15">
        <v>5.2</v>
      </c>
      <c r="H10" s="15">
        <v>75.2</v>
      </c>
      <c r="I10" s="16">
        <v>187955120</v>
      </c>
      <c r="J10" s="16">
        <v>79989143</v>
      </c>
      <c r="K10" s="15">
        <v>234.97578915178528</v>
      </c>
    </row>
    <row r="11" spans="1:12" s="4" customFormat="1" x14ac:dyDescent="0.25">
      <c r="A11" s="4" t="s">
        <v>53</v>
      </c>
      <c r="B11" s="16">
        <v>181</v>
      </c>
      <c r="C11" s="16">
        <v>47</v>
      </c>
      <c r="D11" s="16">
        <v>2</v>
      </c>
      <c r="E11" s="16">
        <f t="shared" si="0"/>
        <v>230</v>
      </c>
      <c r="F11" s="15">
        <v>10.434782608695652</v>
      </c>
      <c r="G11" s="15">
        <v>4.3478260869565215</v>
      </c>
      <c r="H11" s="15">
        <v>85.217391304347828</v>
      </c>
      <c r="I11" s="16">
        <v>381920928</v>
      </c>
      <c r="J11" s="16">
        <v>32024560</v>
      </c>
      <c r="K11" s="15">
        <v>1192.5875890254229</v>
      </c>
    </row>
    <row r="12" spans="1:12" s="4" customFormat="1" x14ac:dyDescent="0.25">
      <c r="A12" s="4" t="s">
        <v>40</v>
      </c>
      <c r="B12" s="16">
        <v>95</v>
      </c>
      <c r="C12" s="16">
        <v>0</v>
      </c>
      <c r="D12" s="16">
        <v>132</v>
      </c>
      <c r="E12" s="16">
        <f t="shared" si="0"/>
        <v>227</v>
      </c>
      <c r="F12" s="15">
        <v>0.44052863436123352</v>
      </c>
      <c r="G12" s="15">
        <v>0</v>
      </c>
      <c r="H12" s="15">
        <v>99.559471365638757</v>
      </c>
      <c r="I12" s="16">
        <v>1738774</v>
      </c>
      <c r="J12" s="16">
        <v>2415969</v>
      </c>
      <c r="K12" s="15">
        <v>71.970045973272008</v>
      </c>
    </row>
    <row r="13" spans="1:12" s="4" customFormat="1" x14ac:dyDescent="0.25">
      <c r="A13" s="4" t="s">
        <v>31</v>
      </c>
      <c r="B13" s="16">
        <v>138</v>
      </c>
      <c r="C13" s="16">
        <v>52</v>
      </c>
      <c r="D13" s="16">
        <v>23</v>
      </c>
      <c r="E13" s="16">
        <f t="shared" si="0"/>
        <v>213</v>
      </c>
      <c r="F13" s="15">
        <v>1.8867924528301887</v>
      </c>
      <c r="G13" s="15">
        <v>33.018867924528301</v>
      </c>
      <c r="H13" s="15">
        <v>65.094339622641513</v>
      </c>
      <c r="I13" s="16">
        <v>19728176</v>
      </c>
      <c r="J13" s="16">
        <v>15708429</v>
      </c>
      <c r="K13" s="15">
        <v>125.58974547995857</v>
      </c>
    </row>
    <row r="14" spans="1:12" x14ac:dyDescent="0.25">
      <c r="A14" s="4" t="s">
        <v>42</v>
      </c>
      <c r="B14" s="16">
        <v>86</v>
      </c>
      <c r="C14" s="16">
        <v>56</v>
      </c>
      <c r="D14" s="16">
        <v>46</v>
      </c>
      <c r="E14" s="16">
        <f t="shared" si="0"/>
        <v>188</v>
      </c>
      <c r="F14" s="15">
        <v>20.74468085106383</v>
      </c>
      <c r="G14" s="15">
        <v>3.1914893617021276</v>
      </c>
      <c r="H14" s="15">
        <v>76.063829787234042</v>
      </c>
      <c r="I14" s="16">
        <v>29639776</v>
      </c>
      <c r="J14" s="16">
        <v>54031577</v>
      </c>
      <c r="K14" s="15">
        <v>54.856396288414835</v>
      </c>
    </row>
    <row r="15" spans="1:12" s="4" customFormat="1" x14ac:dyDescent="0.25">
      <c r="A15" s="4" t="s">
        <v>66</v>
      </c>
      <c r="B15" s="16">
        <v>139</v>
      </c>
      <c r="C15" s="16">
        <v>4</v>
      </c>
      <c r="D15" s="16">
        <v>41</v>
      </c>
      <c r="E15" s="16">
        <f t="shared" si="0"/>
        <v>184</v>
      </c>
      <c r="F15" s="15">
        <v>0</v>
      </c>
      <c r="G15" s="15">
        <v>0</v>
      </c>
      <c r="H15" s="15">
        <v>100</v>
      </c>
      <c r="I15" s="16">
        <v>2238978</v>
      </c>
      <c r="J15" s="16">
        <v>7656584</v>
      </c>
      <c r="K15" s="15">
        <v>29.242518595760199</v>
      </c>
    </row>
    <row r="16" spans="1:12" x14ac:dyDescent="0.25">
      <c r="A16" s="4" t="s">
        <v>28</v>
      </c>
      <c r="B16" s="16">
        <v>111</v>
      </c>
      <c r="C16" s="16">
        <v>20</v>
      </c>
      <c r="D16" s="16">
        <v>42</v>
      </c>
      <c r="E16" s="16">
        <f t="shared" si="0"/>
        <v>173</v>
      </c>
      <c r="F16" s="15">
        <v>42.774566473988443</v>
      </c>
      <c r="G16" s="15">
        <v>9.2485549132947966</v>
      </c>
      <c r="H16" s="15">
        <v>47.97687861271676</v>
      </c>
      <c r="I16" s="16">
        <v>60867680</v>
      </c>
      <c r="J16" s="16">
        <v>34100973</v>
      </c>
      <c r="K16" s="15">
        <v>178.49250225206183</v>
      </c>
    </row>
    <row r="17" spans="1:11" s="4" customFormat="1" x14ac:dyDescent="0.25">
      <c r="A17" s="4" t="s">
        <v>43</v>
      </c>
      <c r="B17" s="16">
        <v>62</v>
      </c>
      <c r="C17" s="16">
        <v>36</v>
      </c>
      <c r="D17" s="16">
        <v>49</v>
      </c>
      <c r="E17" s="16">
        <f t="shared" si="0"/>
        <v>147</v>
      </c>
      <c r="F17" s="15">
        <v>33.333333333333329</v>
      </c>
      <c r="G17" s="15">
        <v>14.285714285714285</v>
      </c>
      <c r="H17" s="15">
        <v>52.380952380952387</v>
      </c>
      <c r="I17" s="16">
        <v>131750728</v>
      </c>
      <c r="J17" s="16">
        <v>8270719</v>
      </c>
      <c r="K17" s="17">
        <v>1592.977926102918</v>
      </c>
    </row>
    <row r="18" spans="1:11" x14ac:dyDescent="0.25">
      <c r="A18" s="4" t="s">
        <v>50</v>
      </c>
      <c r="B18" s="16">
        <v>82</v>
      </c>
      <c r="C18" s="16">
        <v>31</v>
      </c>
      <c r="D18" s="16">
        <v>17</v>
      </c>
      <c r="E18" s="16">
        <f t="shared" si="0"/>
        <v>130</v>
      </c>
      <c r="F18" s="15">
        <v>0.76923076923076927</v>
      </c>
      <c r="G18" s="15">
        <v>2.3076923076923079</v>
      </c>
      <c r="H18" s="15">
        <v>96.92307692307692</v>
      </c>
      <c r="I18" s="16">
        <v>9611006</v>
      </c>
      <c r="J18" s="16">
        <v>36203320</v>
      </c>
      <c r="K18" s="15">
        <v>26.547305606226168</v>
      </c>
    </row>
    <row r="19" spans="1:11" s="4" customFormat="1" x14ac:dyDescent="0.25">
      <c r="A19" s="4" t="s">
        <v>29</v>
      </c>
      <c r="B19" s="16">
        <v>1</v>
      </c>
      <c r="C19" s="16">
        <v>31</v>
      </c>
      <c r="D19" s="16">
        <v>96</v>
      </c>
      <c r="E19" s="16">
        <f t="shared" si="0"/>
        <v>128</v>
      </c>
      <c r="F19" s="15">
        <v>0</v>
      </c>
      <c r="G19" s="15">
        <v>15.625</v>
      </c>
      <c r="H19" s="15">
        <v>84.375</v>
      </c>
      <c r="I19" s="16">
        <v>3400000</v>
      </c>
      <c r="J19" s="16">
        <v>758626186</v>
      </c>
      <c r="K19" s="15">
        <v>0.44817857104658393</v>
      </c>
    </row>
    <row r="20" spans="1:11" x14ac:dyDescent="0.25">
      <c r="A20" s="4" t="s">
        <v>9</v>
      </c>
      <c r="B20" s="16">
        <v>20</v>
      </c>
      <c r="C20" s="16">
        <v>24</v>
      </c>
      <c r="D20" s="16">
        <v>45</v>
      </c>
      <c r="E20" s="16">
        <f t="shared" si="0"/>
        <v>89</v>
      </c>
      <c r="F20" s="15">
        <v>7.5471698113207548</v>
      </c>
      <c r="G20" s="15">
        <v>12.264150943396226</v>
      </c>
      <c r="H20" s="15">
        <v>80.188679245283026</v>
      </c>
      <c r="I20" s="16">
        <v>2237693</v>
      </c>
      <c r="J20" s="16">
        <v>20620630</v>
      </c>
      <c r="K20" s="15">
        <v>10.851719855309948</v>
      </c>
    </row>
    <row r="21" spans="1:11" s="4" customFormat="1" x14ac:dyDescent="0.25">
      <c r="A21" s="4" t="s">
        <v>41</v>
      </c>
      <c r="B21" s="16">
        <v>49</v>
      </c>
      <c r="C21" s="16">
        <v>21</v>
      </c>
      <c r="D21" s="16">
        <v>17</v>
      </c>
      <c r="E21" s="16">
        <f t="shared" si="0"/>
        <v>87</v>
      </c>
      <c r="F21" s="15">
        <v>4.5977011494252871</v>
      </c>
      <c r="G21" s="15">
        <v>0</v>
      </c>
      <c r="H21" s="15">
        <v>95.402298850574709</v>
      </c>
      <c r="I21" s="16">
        <v>16040040</v>
      </c>
      <c r="J21" s="16">
        <v>43320739</v>
      </c>
      <c r="K21" s="15">
        <v>37.026238171975784</v>
      </c>
    </row>
    <row r="22" spans="1:11" x14ac:dyDescent="0.25">
      <c r="A22" s="4" t="s">
        <v>48</v>
      </c>
      <c r="B22" s="16">
        <v>72</v>
      </c>
      <c r="C22" s="16">
        <v>3</v>
      </c>
      <c r="D22" s="16">
        <v>1</v>
      </c>
      <c r="E22" s="16">
        <f t="shared" si="0"/>
        <v>76</v>
      </c>
      <c r="F22" s="15">
        <v>2.6315789473684208</v>
      </c>
      <c r="G22" s="15">
        <v>0</v>
      </c>
      <c r="H22" s="15">
        <v>97.368421052631575</v>
      </c>
      <c r="I22" s="16">
        <v>14324281</v>
      </c>
      <c r="J22" s="16">
        <v>9616031</v>
      </c>
      <c r="K22" s="15">
        <v>148.96250854432563</v>
      </c>
    </row>
    <row r="23" spans="1:11" s="4" customFormat="1" x14ac:dyDescent="0.25">
      <c r="A23" s="4" t="s">
        <v>13</v>
      </c>
      <c r="B23" s="16">
        <v>1</v>
      </c>
      <c r="C23" s="16">
        <v>1</v>
      </c>
      <c r="D23" s="16">
        <v>73</v>
      </c>
      <c r="E23" s="16">
        <f t="shared" si="0"/>
        <v>75</v>
      </c>
      <c r="F23" s="15">
        <v>0</v>
      </c>
      <c r="G23" s="15">
        <v>1.3333333333333335</v>
      </c>
      <c r="H23" s="15">
        <v>98.666666666666671</v>
      </c>
      <c r="I23" s="16">
        <v>300000</v>
      </c>
      <c r="J23" s="16">
        <v>162744</v>
      </c>
      <c r="K23" s="15">
        <v>184.33859312785725</v>
      </c>
    </row>
    <row r="24" spans="1:11" x14ac:dyDescent="0.25">
      <c r="A24" s="4" t="s">
        <v>35</v>
      </c>
      <c r="B24" s="16">
        <v>59</v>
      </c>
      <c r="C24" s="16">
        <v>8</v>
      </c>
      <c r="D24" s="16">
        <v>2</v>
      </c>
      <c r="E24" s="16">
        <f t="shared" si="0"/>
        <v>69</v>
      </c>
      <c r="F24" s="15">
        <v>2.8985507246376812</v>
      </c>
      <c r="G24" s="15">
        <v>1.4492753623188406</v>
      </c>
      <c r="H24" s="15">
        <v>95.652173913043484</v>
      </c>
      <c r="I24" s="16">
        <v>18270894</v>
      </c>
      <c r="J24" s="16">
        <v>10681588</v>
      </c>
      <c r="K24" s="15">
        <v>171.05035318718527</v>
      </c>
    </row>
    <row r="25" spans="1:11" s="4" customFormat="1" x14ac:dyDescent="0.25">
      <c r="A25" s="4" t="s">
        <v>33</v>
      </c>
      <c r="B25" s="16">
        <v>42</v>
      </c>
      <c r="C25" s="16">
        <v>5</v>
      </c>
      <c r="D25" s="16">
        <v>5</v>
      </c>
      <c r="E25" s="16">
        <f t="shared" si="0"/>
        <v>52</v>
      </c>
      <c r="F25" s="15">
        <v>0</v>
      </c>
      <c r="G25" s="15">
        <v>0</v>
      </c>
      <c r="H25" s="15">
        <v>100</v>
      </c>
      <c r="I25" s="16">
        <v>22186280</v>
      </c>
      <c r="J25" s="16">
        <v>8142816</v>
      </c>
      <c r="K25" s="15">
        <v>272.46446438185512</v>
      </c>
    </row>
    <row r="26" spans="1:11" x14ac:dyDescent="0.25">
      <c r="A26" s="4" t="s">
        <v>17</v>
      </c>
      <c r="B26" s="16">
        <v>4</v>
      </c>
      <c r="C26" s="16">
        <v>24</v>
      </c>
      <c r="D26" s="16">
        <v>15</v>
      </c>
      <c r="E26" s="16">
        <f t="shared" si="0"/>
        <v>43</v>
      </c>
      <c r="F26" s="15">
        <v>9.3023255813953494</v>
      </c>
      <c r="G26" s="15">
        <v>18.604651162790699</v>
      </c>
      <c r="H26" s="15">
        <v>72.093023255813947</v>
      </c>
      <c r="I26" s="16">
        <v>2202268</v>
      </c>
      <c r="J26" s="16">
        <v>365263</v>
      </c>
      <c r="K26" s="15">
        <v>602.92665832564478</v>
      </c>
    </row>
    <row r="27" spans="1:11" s="4" customFormat="1" x14ac:dyDescent="0.25">
      <c r="A27" s="4" t="s">
        <v>6</v>
      </c>
      <c r="B27" s="16">
        <v>29</v>
      </c>
      <c r="C27" s="16">
        <v>0</v>
      </c>
      <c r="D27" s="16">
        <v>8</v>
      </c>
      <c r="E27" s="16">
        <f t="shared" si="0"/>
        <v>37</v>
      </c>
      <c r="F27" s="15">
        <v>48.648648648648653</v>
      </c>
      <c r="G27" s="15">
        <v>0</v>
      </c>
      <c r="H27" s="15">
        <v>51.351351351351347</v>
      </c>
      <c r="I27" s="16">
        <v>1724846464</v>
      </c>
      <c r="J27" s="16">
        <v>68087915</v>
      </c>
      <c r="K27" s="17">
        <v>2533.2637429123802</v>
      </c>
    </row>
    <row r="28" spans="1:11" x14ac:dyDescent="0.25">
      <c r="A28" s="4" t="s">
        <v>65</v>
      </c>
      <c r="B28" s="16">
        <v>26</v>
      </c>
      <c r="C28" s="16">
        <v>0</v>
      </c>
      <c r="D28" s="16">
        <v>6</v>
      </c>
      <c r="E28" s="16">
        <f t="shared" si="0"/>
        <v>32</v>
      </c>
      <c r="F28" s="15">
        <v>3.125</v>
      </c>
      <c r="G28" s="15">
        <v>0</v>
      </c>
      <c r="H28" s="15">
        <v>96.875</v>
      </c>
      <c r="I28" s="16">
        <v>90043304</v>
      </c>
      <c r="J28" s="16">
        <v>42471420</v>
      </c>
      <c r="K28" s="17">
        <v>212.0091675766904</v>
      </c>
    </row>
    <row r="29" spans="1:11" s="4" customFormat="1" x14ac:dyDescent="0.25">
      <c r="A29" s="4" t="s">
        <v>52</v>
      </c>
      <c r="B29" s="16">
        <v>18</v>
      </c>
      <c r="C29" s="16">
        <v>10</v>
      </c>
      <c r="D29" s="16">
        <v>0</v>
      </c>
      <c r="E29" s="16">
        <f t="shared" si="0"/>
        <v>28</v>
      </c>
      <c r="F29" s="15">
        <v>0</v>
      </c>
      <c r="G29" s="15">
        <v>0</v>
      </c>
      <c r="H29" s="15">
        <v>100</v>
      </c>
      <c r="I29" s="16">
        <v>4628776</v>
      </c>
      <c r="J29" s="16">
        <v>11264836</v>
      </c>
      <c r="K29" s="17">
        <v>41.090487247217808</v>
      </c>
    </row>
    <row r="30" spans="1:11" x14ac:dyDescent="0.25">
      <c r="A30" s="4" t="s">
        <v>34</v>
      </c>
      <c r="B30" s="16">
        <v>25</v>
      </c>
      <c r="C30" s="16">
        <v>0</v>
      </c>
      <c r="D30" s="16">
        <v>2</v>
      </c>
      <c r="E30" s="16">
        <f t="shared" si="0"/>
        <v>27</v>
      </c>
      <c r="F30" s="15">
        <v>18.518518518518519</v>
      </c>
      <c r="G30" s="15">
        <v>0</v>
      </c>
      <c r="H30" s="15">
        <v>81.481481481481481</v>
      </c>
      <c r="I30" s="16">
        <v>289194272</v>
      </c>
      <c r="J30" s="16">
        <v>11468219</v>
      </c>
      <c r="K30" s="17">
        <v>2521.7016870710263</v>
      </c>
    </row>
    <row r="31" spans="1:11" s="4" customFormat="1" x14ac:dyDescent="0.25">
      <c r="A31" s="4" t="s">
        <v>64</v>
      </c>
      <c r="B31" s="16">
        <v>4</v>
      </c>
      <c r="C31" s="16">
        <v>0</v>
      </c>
      <c r="D31" s="16">
        <v>15</v>
      </c>
      <c r="E31" s="16">
        <f t="shared" si="0"/>
        <v>19</v>
      </c>
      <c r="F31" s="15">
        <v>21.052631578947366</v>
      </c>
      <c r="G31" s="15">
        <v>0</v>
      </c>
      <c r="H31" s="15">
        <v>78.94736842105263</v>
      </c>
      <c r="I31" s="16">
        <v>800000</v>
      </c>
      <c r="J31" s="16">
        <v>1908785</v>
      </c>
      <c r="K31" s="15">
        <v>41.911477720120388</v>
      </c>
    </row>
    <row r="32" spans="1:11" x14ac:dyDescent="0.25">
      <c r="A32" s="4" t="s">
        <v>30</v>
      </c>
      <c r="B32" s="16">
        <v>1</v>
      </c>
      <c r="C32" s="16">
        <v>1</v>
      </c>
      <c r="D32" s="16">
        <v>15</v>
      </c>
      <c r="E32" s="16">
        <f t="shared" si="0"/>
        <v>17</v>
      </c>
      <c r="F32" s="15">
        <v>0</v>
      </c>
      <c r="G32" s="15">
        <v>0</v>
      </c>
      <c r="H32" s="15">
        <v>100</v>
      </c>
      <c r="I32" s="16">
        <v>5000000</v>
      </c>
      <c r="J32" s="16">
        <v>653278644</v>
      </c>
      <c r="K32" s="15">
        <v>0.76537019018181773</v>
      </c>
    </row>
    <row r="33" spans="1:11" s="4" customFormat="1" x14ac:dyDescent="0.25">
      <c r="A33" s="4" t="s">
        <v>45</v>
      </c>
      <c r="B33" s="16">
        <v>3</v>
      </c>
      <c r="C33" s="16">
        <v>8</v>
      </c>
      <c r="D33" s="16">
        <v>5</v>
      </c>
      <c r="E33" s="16">
        <f t="shared" si="0"/>
        <v>16</v>
      </c>
      <c r="F33" s="15">
        <v>0</v>
      </c>
      <c r="G33" s="15">
        <v>0</v>
      </c>
      <c r="H33" s="15">
        <v>100</v>
      </c>
      <c r="I33" s="16">
        <v>1483175</v>
      </c>
      <c r="J33" s="16">
        <v>69934458</v>
      </c>
      <c r="K33" s="15">
        <v>2.1208071706225278</v>
      </c>
    </row>
    <row r="34" spans="1:11" x14ac:dyDescent="0.25">
      <c r="A34" s="4" t="s">
        <v>26</v>
      </c>
      <c r="B34" s="16">
        <v>14</v>
      </c>
      <c r="C34" s="16">
        <v>1</v>
      </c>
      <c r="D34" s="16">
        <v>0</v>
      </c>
      <c r="E34" s="16">
        <f t="shared" si="0"/>
        <v>15</v>
      </c>
      <c r="F34" s="15">
        <v>33.333333333333329</v>
      </c>
      <c r="G34" s="15">
        <v>6.666666666666667</v>
      </c>
      <c r="H34" s="15">
        <v>60</v>
      </c>
      <c r="I34" s="16">
        <v>5113200</v>
      </c>
      <c r="J34" s="16">
        <v>3417443</v>
      </c>
      <c r="K34" s="15">
        <v>149.620637418093</v>
      </c>
    </row>
    <row r="35" spans="1:11" s="4" customFormat="1" x14ac:dyDescent="0.25">
      <c r="A35" s="4" t="s">
        <v>10</v>
      </c>
      <c r="B35" s="16">
        <v>3</v>
      </c>
      <c r="C35" s="16">
        <v>11</v>
      </c>
      <c r="D35" s="16">
        <v>0</v>
      </c>
      <c r="E35" s="16">
        <f t="shared" si="0"/>
        <v>14</v>
      </c>
      <c r="F35" s="15">
        <v>14.285714285714285</v>
      </c>
      <c r="G35" s="15">
        <v>78.571428571428569</v>
      </c>
      <c r="H35" s="15">
        <v>7.1428571428571423</v>
      </c>
      <c r="I35" s="16">
        <v>50490000</v>
      </c>
      <c r="J35" s="16">
        <v>9764487</v>
      </c>
      <c r="K35" s="15">
        <v>517.07785570301849</v>
      </c>
    </row>
    <row r="36" spans="1:11" x14ac:dyDescent="0.25">
      <c r="A36" s="4" t="s">
        <v>32</v>
      </c>
      <c r="B36" s="16">
        <v>11</v>
      </c>
      <c r="C36" s="16">
        <v>0</v>
      </c>
      <c r="D36" s="16">
        <v>0</v>
      </c>
      <c r="E36" s="16">
        <f t="shared" si="0"/>
        <v>11</v>
      </c>
      <c r="F36" s="15">
        <v>100</v>
      </c>
      <c r="G36" s="15">
        <v>0</v>
      </c>
      <c r="H36" s="15">
        <v>0</v>
      </c>
      <c r="I36" s="16">
        <v>500000</v>
      </c>
      <c r="J36" s="16">
        <v>2277888</v>
      </c>
      <c r="K36" s="15">
        <v>21.950157338727806</v>
      </c>
    </row>
    <row r="37" spans="1:11" s="4" customFormat="1" x14ac:dyDescent="0.25">
      <c r="A37" s="4" t="s">
        <v>25</v>
      </c>
      <c r="B37" s="16">
        <v>5</v>
      </c>
      <c r="C37" s="16">
        <v>0</v>
      </c>
      <c r="D37" s="16">
        <v>6</v>
      </c>
      <c r="E37" s="16">
        <f t="shared" si="0"/>
        <v>11</v>
      </c>
      <c r="F37" s="15">
        <v>36.363636363636367</v>
      </c>
      <c r="G37" s="15">
        <v>0</v>
      </c>
      <c r="H37" s="15">
        <v>63.636363636363633</v>
      </c>
      <c r="I37" s="16">
        <v>183000</v>
      </c>
      <c r="J37" s="16">
        <v>26765994</v>
      </c>
      <c r="K37" s="15">
        <v>0.68370335882164512</v>
      </c>
    </row>
    <row r="38" spans="1:11" x14ac:dyDescent="0.25">
      <c r="A38" s="4" t="s">
        <v>21</v>
      </c>
      <c r="B38" s="16">
        <v>4</v>
      </c>
      <c r="C38" s="16">
        <v>0</v>
      </c>
      <c r="D38" s="16">
        <v>5</v>
      </c>
      <c r="E38" s="16">
        <f t="shared" si="0"/>
        <v>9</v>
      </c>
      <c r="F38" s="15">
        <v>0</v>
      </c>
      <c r="G38" s="15">
        <v>0</v>
      </c>
      <c r="H38" s="15">
        <v>100</v>
      </c>
      <c r="I38" s="16">
        <v>200000</v>
      </c>
      <c r="J38" s="16">
        <v>264071893</v>
      </c>
      <c r="K38" s="15">
        <v>7.5736950921921856E-2</v>
      </c>
    </row>
    <row r="39" spans="1:11" s="4" customFormat="1" x14ac:dyDescent="0.25">
      <c r="A39" s="4" t="s">
        <v>63</v>
      </c>
      <c r="B39" s="16">
        <v>1</v>
      </c>
      <c r="C39" s="16">
        <v>0</v>
      </c>
      <c r="D39" s="16">
        <v>7</v>
      </c>
      <c r="E39" s="16">
        <f t="shared" si="0"/>
        <v>8</v>
      </c>
      <c r="F39" s="15">
        <v>0</v>
      </c>
      <c r="G39" s="15">
        <v>0</v>
      </c>
      <c r="H39" s="15">
        <v>100</v>
      </c>
      <c r="I39" s="16">
        <v>1700000</v>
      </c>
      <c r="J39" s="16">
        <v>14069695</v>
      </c>
      <c r="K39" s="15">
        <v>12.082706839060831</v>
      </c>
    </row>
    <row r="40" spans="1:11" x14ac:dyDescent="0.25">
      <c r="A40" s="4" t="s">
        <v>36</v>
      </c>
      <c r="B40" s="16">
        <v>2</v>
      </c>
      <c r="C40" s="16">
        <v>0</v>
      </c>
      <c r="D40" s="16">
        <v>6</v>
      </c>
      <c r="E40" s="16">
        <f t="shared" si="0"/>
        <v>8</v>
      </c>
      <c r="F40" s="15">
        <v>0</v>
      </c>
      <c r="G40" s="15">
        <v>0</v>
      </c>
      <c r="H40" s="15">
        <v>100</v>
      </c>
      <c r="I40" s="16">
        <v>230000</v>
      </c>
      <c r="J40" s="16">
        <v>3444032</v>
      </c>
      <c r="K40" s="15">
        <v>6.678219017709476</v>
      </c>
    </row>
    <row r="41" spans="1:11" s="4" customFormat="1" x14ac:dyDescent="0.25">
      <c r="A41" s="4" t="s">
        <v>16</v>
      </c>
      <c r="B41" s="16">
        <v>3</v>
      </c>
      <c r="C41" s="16">
        <v>0</v>
      </c>
      <c r="D41" s="16">
        <v>0</v>
      </c>
      <c r="E41" s="16">
        <f t="shared" si="0"/>
        <v>3</v>
      </c>
      <c r="F41" s="15">
        <v>100</v>
      </c>
      <c r="G41" s="15">
        <v>0</v>
      </c>
      <c r="H41" s="15">
        <v>0</v>
      </c>
      <c r="I41" s="16">
        <v>5606000</v>
      </c>
      <c r="J41" s="16">
        <v>8285216</v>
      </c>
      <c r="K41" s="15">
        <v>67.662689783827005</v>
      </c>
    </row>
    <row r="42" spans="1:11" x14ac:dyDescent="0.25">
      <c r="A42" s="4" t="s">
        <v>3</v>
      </c>
      <c r="B42" s="16">
        <v>2</v>
      </c>
      <c r="C42" s="16">
        <v>0</v>
      </c>
      <c r="D42" s="16">
        <v>0</v>
      </c>
      <c r="E42" s="16">
        <f t="shared" si="0"/>
        <v>2</v>
      </c>
      <c r="F42" s="15">
        <v>0</v>
      </c>
      <c r="G42" s="15">
        <v>0</v>
      </c>
      <c r="H42" s="15">
        <v>100</v>
      </c>
      <c r="I42" s="16">
        <v>150000</v>
      </c>
      <c r="J42" s="16">
        <v>982027</v>
      </c>
      <c r="K42" s="15">
        <v>15.274529111725036</v>
      </c>
    </row>
    <row r="43" spans="1:11" s="4" customFormat="1" x14ac:dyDescent="0.25">
      <c r="A43" s="4" t="s">
        <v>7</v>
      </c>
      <c r="B43" s="16">
        <v>1</v>
      </c>
      <c r="C43" s="16">
        <v>0</v>
      </c>
      <c r="D43" s="16">
        <v>0</v>
      </c>
      <c r="E43" s="16">
        <f t="shared" si="0"/>
        <v>1</v>
      </c>
      <c r="F43" s="15">
        <v>100</v>
      </c>
      <c r="G43" s="15">
        <v>0</v>
      </c>
      <c r="H43" s="15">
        <v>0</v>
      </c>
      <c r="I43" s="16">
        <v>2000000</v>
      </c>
      <c r="J43" s="16">
        <v>2142825</v>
      </c>
      <c r="K43" s="15">
        <v>93.33473335433365</v>
      </c>
    </row>
    <row r="44" spans="1:11" x14ac:dyDescent="0.25">
      <c r="A44" s="4" t="s">
        <v>62</v>
      </c>
      <c r="B44" s="16">
        <v>1</v>
      </c>
      <c r="C44" s="16">
        <v>0</v>
      </c>
      <c r="D44" s="16">
        <v>0</v>
      </c>
      <c r="E44" s="16">
        <f t="shared" si="0"/>
        <v>1</v>
      </c>
      <c r="F44" s="15">
        <v>100</v>
      </c>
      <c r="G44" s="15">
        <v>0</v>
      </c>
      <c r="H44" s="15">
        <v>0</v>
      </c>
      <c r="I44" s="16">
        <v>240000</v>
      </c>
      <c r="J44" s="16">
        <v>779179</v>
      </c>
      <c r="K44" s="15">
        <v>30.801651481880288</v>
      </c>
    </row>
    <row r="45" spans="1:11" s="4" customFormat="1" x14ac:dyDescent="0.25">
      <c r="A45" s="4" t="s">
        <v>19</v>
      </c>
      <c r="B45" s="16">
        <v>0</v>
      </c>
      <c r="C45" s="16">
        <v>0</v>
      </c>
      <c r="D45" s="16">
        <v>1</v>
      </c>
      <c r="E45" s="16">
        <f t="shared" si="0"/>
        <v>1</v>
      </c>
      <c r="F45" s="15">
        <v>0</v>
      </c>
      <c r="G45" s="15">
        <v>0</v>
      </c>
      <c r="H45" s="15">
        <v>100</v>
      </c>
      <c r="I45" s="16">
        <v>0</v>
      </c>
      <c r="J45" s="16">
        <v>1150</v>
      </c>
      <c r="K45" s="15">
        <v>0</v>
      </c>
    </row>
    <row r="46" spans="1:11" x14ac:dyDescent="0.25">
      <c r="A46" s="4" t="s">
        <v>24</v>
      </c>
      <c r="B46" s="16">
        <v>1</v>
      </c>
      <c r="C46" s="16">
        <v>0</v>
      </c>
      <c r="D46" s="16">
        <v>0</v>
      </c>
      <c r="E46" s="16">
        <f t="shared" si="0"/>
        <v>1</v>
      </c>
      <c r="F46" s="15">
        <v>0</v>
      </c>
      <c r="G46" s="15">
        <v>0</v>
      </c>
      <c r="H46" s="15">
        <v>100</v>
      </c>
      <c r="I46" s="16">
        <v>680000</v>
      </c>
      <c r="J46" s="16">
        <v>0</v>
      </c>
      <c r="K46" s="15" t="s">
        <v>146</v>
      </c>
    </row>
    <row r="47" spans="1:11" ht="60" customHeight="1" x14ac:dyDescent="0.25">
      <c r="A47" s="70" t="s">
        <v>153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sortState ref="A2:K47">
    <sortCondition descending="1" ref="E1"/>
  </sortState>
  <mergeCells count="1">
    <mergeCell ref="A47:K47"/>
  </mergeCells>
  <conditionalFormatting sqref="A2:K46">
    <cfRule type="expression" dxfId="6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7" workbookViewId="0">
      <selection activeCell="E4" sqref="E4"/>
    </sheetView>
  </sheetViews>
  <sheetFormatPr defaultRowHeight="15" x14ac:dyDescent="0.25"/>
  <cols>
    <col min="1" max="1" width="23.7109375" customWidth="1"/>
    <col min="2" max="2" width="28" customWidth="1"/>
    <col min="4" max="4" width="17" customWidth="1"/>
    <col min="5" max="5" width="31.5703125" customWidth="1"/>
    <col min="7" max="7" width="32.140625" customWidth="1"/>
  </cols>
  <sheetData>
    <row r="1" spans="1:7" ht="75" customHeight="1" x14ac:dyDescent="0.3">
      <c r="A1" s="28" t="s">
        <v>68</v>
      </c>
      <c r="B1" s="28" t="s">
        <v>180</v>
      </c>
      <c r="D1" t="s">
        <v>68</v>
      </c>
    </row>
    <row r="2" spans="1:7" x14ac:dyDescent="0.25">
      <c r="A2" s="29" t="s">
        <v>71</v>
      </c>
      <c r="B2" s="30">
        <v>30316623872</v>
      </c>
      <c r="D2" s="26" t="s">
        <v>71</v>
      </c>
      <c r="E2" s="27">
        <v>30002604084</v>
      </c>
      <c r="G2" s="21">
        <f>B2-E2</f>
        <v>314019788</v>
      </c>
    </row>
    <row r="3" spans="1:7" x14ac:dyDescent="0.25">
      <c r="A3" s="29" t="s">
        <v>102</v>
      </c>
      <c r="B3" s="30">
        <v>33812876</v>
      </c>
      <c r="D3" s="24" t="s">
        <v>102</v>
      </c>
      <c r="E3" s="25">
        <v>33812875.861290023</v>
      </c>
      <c r="G3" s="21">
        <f t="shared" ref="G3:G66" si="0">B3-E3</f>
        <v>0.13870997726917267</v>
      </c>
    </row>
    <row r="4" spans="1:7" x14ac:dyDescent="0.25">
      <c r="A4" s="31" t="s">
        <v>76</v>
      </c>
      <c r="B4" s="32">
        <v>2494019840</v>
      </c>
      <c r="D4" s="24" t="s">
        <v>76</v>
      </c>
      <c r="E4" s="25">
        <v>2493046508.75</v>
      </c>
      <c r="G4" s="21">
        <f t="shared" si="0"/>
        <v>973331.25</v>
      </c>
    </row>
    <row r="5" spans="1:7" x14ac:dyDescent="0.25">
      <c r="A5" s="29" t="s">
        <v>129</v>
      </c>
      <c r="B5" s="30">
        <v>138242</v>
      </c>
      <c r="D5" s="24" t="s">
        <v>129</v>
      </c>
      <c r="E5" s="25">
        <v>138242</v>
      </c>
      <c r="G5" s="21">
        <f t="shared" si="0"/>
        <v>0</v>
      </c>
    </row>
    <row r="6" spans="1:7" x14ac:dyDescent="0.25">
      <c r="A6" s="31" t="s">
        <v>177</v>
      </c>
      <c r="B6" s="32">
        <v>7064175</v>
      </c>
      <c r="D6" s="24" t="s">
        <v>154</v>
      </c>
      <c r="E6" s="25">
        <v>7064175</v>
      </c>
      <c r="G6" s="21">
        <f t="shared" si="0"/>
        <v>0</v>
      </c>
    </row>
    <row r="7" spans="1:7" x14ac:dyDescent="0.25">
      <c r="A7" s="31" t="s">
        <v>74</v>
      </c>
      <c r="B7" s="32">
        <v>3210061568</v>
      </c>
      <c r="D7" s="24" t="s">
        <v>74</v>
      </c>
      <c r="E7" s="25">
        <v>3530913191.2090807</v>
      </c>
      <c r="G7" s="21">
        <f t="shared" si="0"/>
        <v>-320851623.2090807</v>
      </c>
    </row>
    <row r="8" spans="1:7" x14ac:dyDescent="0.25">
      <c r="A8" s="29" t="s">
        <v>110</v>
      </c>
      <c r="B8" s="30">
        <v>13474425</v>
      </c>
      <c r="D8" s="26" t="s">
        <v>110</v>
      </c>
      <c r="E8" s="27">
        <v>13474897</v>
      </c>
      <c r="G8" s="21">
        <f t="shared" si="0"/>
        <v>-472</v>
      </c>
    </row>
    <row r="9" spans="1:7" x14ac:dyDescent="0.25">
      <c r="A9" s="31" t="s">
        <v>111</v>
      </c>
      <c r="B9" s="32">
        <v>11862769</v>
      </c>
      <c r="D9" s="26" t="s">
        <v>111</v>
      </c>
      <c r="E9" s="27">
        <v>14984769</v>
      </c>
      <c r="G9" s="21">
        <f t="shared" si="0"/>
        <v>-3122000</v>
      </c>
    </row>
    <row r="10" spans="1:7" x14ac:dyDescent="0.25">
      <c r="A10" s="31" t="s">
        <v>173</v>
      </c>
      <c r="B10" s="32">
        <v>623707264</v>
      </c>
      <c r="D10" s="26" t="s">
        <v>155</v>
      </c>
      <c r="E10" s="27">
        <v>709722690</v>
      </c>
      <c r="G10" s="21">
        <f t="shared" si="0"/>
        <v>-86015426</v>
      </c>
    </row>
    <row r="11" spans="1:7" x14ac:dyDescent="0.25">
      <c r="A11" s="29" t="s">
        <v>172</v>
      </c>
      <c r="B11" s="30">
        <v>1071916096</v>
      </c>
      <c r="D11" s="26" t="s">
        <v>156</v>
      </c>
      <c r="E11" s="27">
        <v>1071516067</v>
      </c>
      <c r="G11" s="21">
        <f t="shared" si="0"/>
        <v>400029</v>
      </c>
    </row>
    <row r="12" spans="1:7" x14ac:dyDescent="0.25">
      <c r="A12" s="29" t="s">
        <v>90</v>
      </c>
      <c r="B12" s="30">
        <v>260863808</v>
      </c>
      <c r="D12" s="26" t="s">
        <v>90</v>
      </c>
      <c r="E12" s="27">
        <v>260863815</v>
      </c>
      <c r="G12" s="21">
        <f t="shared" si="0"/>
        <v>-7</v>
      </c>
    </row>
    <row r="13" spans="1:7" x14ac:dyDescent="0.25">
      <c r="A13" s="29" t="s">
        <v>116</v>
      </c>
      <c r="B13" s="30">
        <v>4497947</v>
      </c>
      <c r="D13" s="24" t="s">
        <v>116</v>
      </c>
      <c r="E13" s="25">
        <v>3947947</v>
      </c>
      <c r="G13" s="21">
        <f t="shared" si="0"/>
        <v>550000</v>
      </c>
    </row>
    <row r="14" spans="1:7" x14ac:dyDescent="0.25">
      <c r="A14" s="29" t="s">
        <v>118</v>
      </c>
      <c r="B14" s="30">
        <v>3600000</v>
      </c>
      <c r="D14" s="26" t="s">
        <v>118</v>
      </c>
      <c r="E14" s="27">
        <v>3600000</v>
      </c>
      <c r="G14" s="21">
        <f t="shared" si="0"/>
        <v>0</v>
      </c>
    </row>
    <row r="15" spans="1:7" x14ac:dyDescent="0.25">
      <c r="A15" s="31" t="s">
        <v>101</v>
      </c>
      <c r="B15" s="32">
        <v>37986500</v>
      </c>
      <c r="D15" s="24" t="s">
        <v>101</v>
      </c>
      <c r="E15" s="25">
        <v>29939544</v>
      </c>
      <c r="G15" s="21">
        <f t="shared" si="0"/>
        <v>8046956</v>
      </c>
    </row>
    <row r="16" spans="1:7" x14ac:dyDescent="0.25">
      <c r="A16" s="29" t="s">
        <v>124</v>
      </c>
      <c r="B16" s="30">
        <v>522409</v>
      </c>
      <c r="D16" s="24" t="s">
        <v>124</v>
      </c>
      <c r="E16" s="25">
        <v>522409</v>
      </c>
      <c r="G16" s="21">
        <f t="shared" si="0"/>
        <v>0</v>
      </c>
    </row>
    <row r="17" spans="1:7" x14ac:dyDescent="0.25">
      <c r="A17" s="29" t="s">
        <v>108</v>
      </c>
      <c r="B17" s="30">
        <v>16396800</v>
      </c>
      <c r="D17" s="24" t="s">
        <v>108</v>
      </c>
      <c r="E17" s="25">
        <v>16396800</v>
      </c>
      <c r="G17" s="21">
        <f t="shared" si="0"/>
        <v>0</v>
      </c>
    </row>
    <row r="18" spans="1:7" x14ac:dyDescent="0.25">
      <c r="A18" s="29" t="s">
        <v>87</v>
      </c>
      <c r="B18" s="30">
        <v>521065504</v>
      </c>
      <c r="D18" s="26" t="s">
        <v>87</v>
      </c>
      <c r="E18" s="27">
        <v>592086524</v>
      </c>
      <c r="G18" s="21">
        <f t="shared" si="0"/>
        <v>-71021020</v>
      </c>
    </row>
    <row r="19" spans="1:7" x14ac:dyDescent="0.25">
      <c r="A19" s="31" t="s">
        <v>128</v>
      </c>
      <c r="B19" s="32">
        <v>201649</v>
      </c>
      <c r="D19" s="26" t="s">
        <v>128</v>
      </c>
      <c r="E19" s="27">
        <v>1594172</v>
      </c>
      <c r="G19" s="21">
        <f t="shared" si="0"/>
        <v>-1392523</v>
      </c>
    </row>
    <row r="20" spans="1:7" x14ac:dyDescent="0.25">
      <c r="A20" s="31" t="s">
        <v>99</v>
      </c>
      <c r="B20" s="32">
        <v>44356400</v>
      </c>
      <c r="D20" s="24" t="s">
        <v>99</v>
      </c>
      <c r="E20" s="25">
        <v>45136400</v>
      </c>
      <c r="G20" s="21">
        <f t="shared" si="0"/>
        <v>-780000</v>
      </c>
    </row>
    <row r="21" spans="1:7" x14ac:dyDescent="0.25">
      <c r="A21" s="29" t="s">
        <v>82</v>
      </c>
      <c r="B21" s="30">
        <v>752607104</v>
      </c>
      <c r="D21" s="24" t="s">
        <v>82</v>
      </c>
      <c r="E21" s="25">
        <v>752607133.98500001</v>
      </c>
      <c r="G21" s="21">
        <f t="shared" si="0"/>
        <v>-29.985000014305115</v>
      </c>
    </row>
    <row r="22" spans="1:7" x14ac:dyDescent="0.25">
      <c r="A22" s="29" t="s">
        <v>122</v>
      </c>
      <c r="B22" s="30">
        <v>1667000</v>
      </c>
      <c r="D22" s="24" t="s">
        <v>122</v>
      </c>
      <c r="E22" s="25">
        <v>1667000</v>
      </c>
      <c r="G22" s="21">
        <f t="shared" si="0"/>
        <v>0</v>
      </c>
    </row>
    <row r="23" spans="1:7" x14ac:dyDescent="0.25">
      <c r="A23" s="29" t="s">
        <v>94</v>
      </c>
      <c r="B23" s="30">
        <v>89959856</v>
      </c>
      <c r="D23" s="24" t="s">
        <v>94</v>
      </c>
      <c r="E23" s="25">
        <v>93467542</v>
      </c>
      <c r="G23" s="21">
        <f t="shared" si="0"/>
        <v>-3507686</v>
      </c>
    </row>
    <row r="24" spans="1:7" x14ac:dyDescent="0.25">
      <c r="A24" s="31" t="s">
        <v>103</v>
      </c>
      <c r="B24" s="32">
        <v>31040300</v>
      </c>
      <c r="D24" s="26" t="s">
        <v>103</v>
      </c>
      <c r="E24" s="27">
        <v>31200300</v>
      </c>
      <c r="G24" s="21">
        <f t="shared" si="0"/>
        <v>-160000</v>
      </c>
    </row>
    <row r="25" spans="1:7" x14ac:dyDescent="0.25">
      <c r="A25" s="31" t="s">
        <v>121</v>
      </c>
      <c r="B25" s="32">
        <v>2200000</v>
      </c>
      <c r="D25" s="26" t="s">
        <v>121</v>
      </c>
      <c r="E25" s="27">
        <v>2200000</v>
      </c>
      <c r="G25" s="21">
        <f t="shared" si="0"/>
        <v>0</v>
      </c>
    </row>
    <row r="26" spans="1:7" x14ac:dyDescent="0.25">
      <c r="A26" s="31" t="s">
        <v>119</v>
      </c>
      <c r="B26" s="32">
        <v>3250000</v>
      </c>
      <c r="D26" s="24" t="s">
        <v>119</v>
      </c>
      <c r="E26" s="25">
        <v>3250000</v>
      </c>
      <c r="G26" s="21">
        <f t="shared" si="0"/>
        <v>0</v>
      </c>
    </row>
    <row r="27" spans="1:7" x14ac:dyDescent="0.25">
      <c r="A27" s="29" t="s">
        <v>96</v>
      </c>
      <c r="B27" s="30">
        <v>63754920</v>
      </c>
      <c r="D27" s="26" t="s">
        <v>96</v>
      </c>
      <c r="E27" s="27">
        <v>66532205</v>
      </c>
      <c r="G27" s="21">
        <f t="shared" si="0"/>
        <v>-2777285</v>
      </c>
    </row>
    <row r="28" spans="1:7" x14ac:dyDescent="0.25">
      <c r="A28" s="31" t="s">
        <v>174</v>
      </c>
      <c r="B28" s="32">
        <v>507750240</v>
      </c>
      <c r="D28" s="26" t="s">
        <v>157</v>
      </c>
      <c r="E28" s="27">
        <v>834913230</v>
      </c>
      <c r="G28" s="21">
        <f t="shared" si="0"/>
        <v>-327162990</v>
      </c>
    </row>
    <row r="29" spans="1:7" x14ac:dyDescent="0.25">
      <c r="A29" s="31" t="s">
        <v>97</v>
      </c>
      <c r="B29" s="32">
        <v>48053336</v>
      </c>
      <c r="D29" s="26" t="s">
        <v>97</v>
      </c>
      <c r="E29" s="27">
        <v>125139934</v>
      </c>
      <c r="G29" s="21">
        <f t="shared" si="0"/>
        <v>-77086598</v>
      </c>
    </row>
    <row r="30" spans="1:7" x14ac:dyDescent="0.25">
      <c r="A30" s="31" t="s">
        <v>86</v>
      </c>
      <c r="B30" s="32">
        <v>557073344</v>
      </c>
      <c r="D30" s="24" t="s">
        <v>86</v>
      </c>
      <c r="E30" s="25">
        <v>591073354</v>
      </c>
      <c r="G30" s="21">
        <f t="shared" si="0"/>
        <v>-34000010</v>
      </c>
    </row>
    <row r="31" spans="1:7" x14ac:dyDescent="0.25">
      <c r="A31" s="24" t="s">
        <v>158</v>
      </c>
      <c r="B31" s="32"/>
      <c r="D31" s="24" t="s">
        <v>158</v>
      </c>
      <c r="E31" s="25">
        <v>65350000</v>
      </c>
      <c r="G31" s="21">
        <f t="shared" si="0"/>
        <v>-65350000</v>
      </c>
    </row>
    <row r="32" spans="1:7" x14ac:dyDescent="0.25">
      <c r="A32" s="31" t="s">
        <v>109</v>
      </c>
      <c r="B32" s="32">
        <v>14000000</v>
      </c>
      <c r="D32" s="24" t="s">
        <v>109</v>
      </c>
      <c r="E32" s="25">
        <v>14000000</v>
      </c>
      <c r="G32" s="21">
        <f t="shared" si="0"/>
        <v>0</v>
      </c>
    </row>
    <row r="33" spans="1:7" x14ac:dyDescent="0.25">
      <c r="A33" s="29" t="s">
        <v>75</v>
      </c>
      <c r="B33" s="30">
        <v>2866440192</v>
      </c>
      <c r="D33" s="26" t="s">
        <v>75</v>
      </c>
      <c r="E33" s="27">
        <v>2858858508</v>
      </c>
      <c r="G33" s="21">
        <f t="shared" si="0"/>
        <v>7581684</v>
      </c>
    </row>
    <row r="34" spans="1:7" x14ac:dyDescent="0.25">
      <c r="A34" s="29" t="s">
        <v>85</v>
      </c>
      <c r="B34" s="30">
        <v>592200640</v>
      </c>
      <c r="D34" s="24" t="s">
        <v>85</v>
      </c>
      <c r="E34" s="25">
        <v>600200650</v>
      </c>
      <c r="G34" s="21">
        <f t="shared" si="0"/>
        <v>-8000010</v>
      </c>
    </row>
    <row r="35" spans="1:7" x14ac:dyDescent="0.25">
      <c r="A35" s="29" t="s">
        <v>106</v>
      </c>
      <c r="B35" s="30">
        <v>25529664</v>
      </c>
      <c r="D35" s="26" t="s">
        <v>106</v>
      </c>
      <c r="E35" s="27">
        <v>39019716</v>
      </c>
      <c r="G35" s="21">
        <f t="shared" si="0"/>
        <v>-13490052</v>
      </c>
    </row>
    <row r="36" spans="1:7" x14ac:dyDescent="0.25">
      <c r="A36" s="31" t="s">
        <v>113</v>
      </c>
      <c r="B36" s="32">
        <v>4783262</v>
      </c>
      <c r="D36" s="24" t="s">
        <v>113</v>
      </c>
      <c r="E36" s="25">
        <v>4783262</v>
      </c>
      <c r="G36" s="21">
        <f t="shared" si="0"/>
        <v>0</v>
      </c>
    </row>
    <row r="37" spans="1:7" x14ac:dyDescent="0.25">
      <c r="A37" s="31" t="s">
        <v>181</v>
      </c>
      <c r="B37" s="32"/>
      <c r="D37" s="24" t="s">
        <v>159</v>
      </c>
      <c r="E37" s="25">
        <v>315000</v>
      </c>
      <c r="G37" s="21">
        <f t="shared" si="0"/>
        <v>-315000</v>
      </c>
    </row>
    <row r="38" spans="1:7" x14ac:dyDescent="0.25">
      <c r="A38" s="31" t="s">
        <v>115</v>
      </c>
      <c r="B38" s="32">
        <v>4500000</v>
      </c>
      <c r="D38" s="26" t="s">
        <v>115</v>
      </c>
      <c r="E38" s="27">
        <v>4500000</v>
      </c>
      <c r="G38" s="21">
        <f t="shared" si="0"/>
        <v>0</v>
      </c>
    </row>
    <row r="39" spans="1:7" x14ac:dyDescent="0.25">
      <c r="A39" s="29" t="s">
        <v>98</v>
      </c>
      <c r="B39" s="30">
        <v>48000000</v>
      </c>
      <c r="D39" s="24" t="s">
        <v>98</v>
      </c>
      <c r="E39" s="25">
        <v>48000000</v>
      </c>
      <c r="G39" s="21">
        <f t="shared" si="0"/>
        <v>0</v>
      </c>
    </row>
    <row r="40" spans="1:7" x14ac:dyDescent="0.25">
      <c r="A40" s="31" t="s">
        <v>81</v>
      </c>
      <c r="B40" s="32">
        <v>827278016</v>
      </c>
      <c r="D40" s="24" t="s">
        <v>81</v>
      </c>
      <c r="E40" s="25">
        <v>911278012</v>
      </c>
      <c r="G40" s="21">
        <f t="shared" si="0"/>
        <v>-83999996</v>
      </c>
    </row>
    <row r="41" spans="1:7" x14ac:dyDescent="0.25">
      <c r="A41" s="31" t="s">
        <v>123</v>
      </c>
      <c r="B41" s="32">
        <v>1100000</v>
      </c>
      <c r="D41" s="24" t="s">
        <v>123</v>
      </c>
      <c r="E41" s="25">
        <v>1100000</v>
      </c>
      <c r="G41" s="21">
        <f t="shared" si="0"/>
        <v>0</v>
      </c>
    </row>
    <row r="42" spans="1:7" x14ac:dyDescent="0.25">
      <c r="A42" s="31" t="s">
        <v>91</v>
      </c>
      <c r="B42" s="32">
        <v>240000000</v>
      </c>
      <c r="D42" s="24" t="s">
        <v>91</v>
      </c>
      <c r="E42" s="25">
        <v>240000000</v>
      </c>
      <c r="G42" s="21">
        <f t="shared" si="0"/>
        <v>0</v>
      </c>
    </row>
    <row r="43" spans="1:7" x14ac:dyDescent="0.25">
      <c r="A43" s="29" t="s">
        <v>178</v>
      </c>
      <c r="B43" s="30">
        <v>5612200</v>
      </c>
      <c r="D43" s="26" t="s">
        <v>160</v>
      </c>
      <c r="E43" s="27">
        <v>5635202</v>
      </c>
      <c r="G43" s="21">
        <f t="shared" si="0"/>
        <v>-23002</v>
      </c>
    </row>
    <row r="44" spans="1:7" x14ac:dyDescent="0.25">
      <c r="A44" s="31" t="s">
        <v>93</v>
      </c>
      <c r="B44" s="32">
        <v>103821768</v>
      </c>
      <c r="D44" s="26" t="s">
        <v>93</v>
      </c>
      <c r="E44" s="27">
        <v>93022647.791999891</v>
      </c>
      <c r="G44" s="21">
        <f t="shared" si="0"/>
        <v>10799120.208000109</v>
      </c>
    </row>
    <row r="45" spans="1:7" x14ac:dyDescent="0.25">
      <c r="A45" s="31" t="s">
        <v>117</v>
      </c>
      <c r="B45" s="32">
        <v>3971448</v>
      </c>
      <c r="D45" s="26" t="s">
        <v>117</v>
      </c>
      <c r="E45" s="27">
        <v>5713950</v>
      </c>
      <c r="G45" s="21">
        <f t="shared" si="0"/>
        <v>-1742502</v>
      </c>
    </row>
    <row r="46" spans="1:7" x14ac:dyDescent="0.25">
      <c r="A46" s="29" t="s">
        <v>88</v>
      </c>
      <c r="B46" s="30">
        <v>363238656</v>
      </c>
      <c r="D46" s="26" t="s">
        <v>88</v>
      </c>
      <c r="E46" s="27">
        <v>363202457</v>
      </c>
      <c r="G46" s="21">
        <f t="shared" si="0"/>
        <v>36199</v>
      </c>
    </row>
    <row r="47" spans="1:7" x14ac:dyDescent="0.25">
      <c r="A47" s="31" t="s">
        <v>70</v>
      </c>
      <c r="B47" s="32">
        <v>41313685504</v>
      </c>
      <c r="D47" s="24" t="s">
        <v>70</v>
      </c>
      <c r="E47" s="25">
        <v>41916780157.186287</v>
      </c>
      <c r="G47" s="21">
        <f t="shared" si="0"/>
        <v>-603094653.18628693</v>
      </c>
    </row>
    <row r="48" spans="1:7" x14ac:dyDescent="0.25">
      <c r="A48" s="31" t="s">
        <v>182</v>
      </c>
      <c r="B48" s="32"/>
      <c r="D48" s="26" t="s">
        <v>161</v>
      </c>
      <c r="E48" s="27">
        <v>46000000</v>
      </c>
      <c r="G48" s="21">
        <f t="shared" si="0"/>
        <v>-46000000</v>
      </c>
    </row>
    <row r="49" spans="1:7" x14ac:dyDescent="0.25">
      <c r="A49" s="31" t="s">
        <v>89</v>
      </c>
      <c r="B49" s="32">
        <v>340861312</v>
      </c>
      <c r="D49" s="24" t="s">
        <v>89</v>
      </c>
      <c r="E49" s="25">
        <v>340861300</v>
      </c>
      <c r="G49" s="21">
        <f t="shared" si="0"/>
        <v>12</v>
      </c>
    </row>
    <row r="50" spans="1:7" x14ac:dyDescent="0.25">
      <c r="A50" s="31" t="s">
        <v>179</v>
      </c>
      <c r="B50" s="32">
        <v>477000</v>
      </c>
      <c r="D50" s="24" t="s">
        <v>162</v>
      </c>
      <c r="E50" s="25">
        <v>452025</v>
      </c>
      <c r="G50" s="21">
        <f t="shared" si="0"/>
        <v>24975</v>
      </c>
    </row>
    <row r="51" spans="1:7" x14ac:dyDescent="0.25">
      <c r="A51" s="29" t="s">
        <v>127</v>
      </c>
      <c r="B51" s="30">
        <v>300000</v>
      </c>
      <c r="D51" s="26" t="s">
        <v>127</v>
      </c>
      <c r="E51" s="27">
        <v>300000</v>
      </c>
      <c r="G51" s="21">
        <f t="shared" si="0"/>
        <v>0</v>
      </c>
    </row>
    <row r="52" spans="1:7" x14ac:dyDescent="0.25">
      <c r="A52" s="29" t="s">
        <v>175</v>
      </c>
      <c r="B52" s="30">
        <v>10250034</v>
      </c>
      <c r="D52" s="24" t="s">
        <v>163</v>
      </c>
      <c r="E52" s="25">
        <v>10265535</v>
      </c>
      <c r="G52" s="21">
        <f t="shared" si="0"/>
        <v>-15501</v>
      </c>
    </row>
    <row r="53" spans="1:7" x14ac:dyDescent="0.25">
      <c r="A53" s="29" t="s">
        <v>100</v>
      </c>
      <c r="B53" s="30">
        <v>42799784</v>
      </c>
      <c r="D53" s="26" t="s">
        <v>100</v>
      </c>
      <c r="E53" s="27">
        <v>49944352</v>
      </c>
      <c r="G53" s="21">
        <f t="shared" si="0"/>
        <v>-7144568</v>
      </c>
    </row>
    <row r="54" spans="1:7" x14ac:dyDescent="0.25">
      <c r="A54" s="29" t="s">
        <v>176</v>
      </c>
      <c r="B54" s="30">
        <v>7151584</v>
      </c>
      <c r="D54" s="26" t="s">
        <v>164</v>
      </c>
      <c r="E54" s="27">
        <v>7151584</v>
      </c>
      <c r="G54" s="21">
        <f t="shared" si="0"/>
        <v>0</v>
      </c>
    </row>
    <row r="55" spans="1:7" x14ac:dyDescent="0.25">
      <c r="A55" s="31" t="s">
        <v>78</v>
      </c>
      <c r="B55" s="32">
        <v>1144195200</v>
      </c>
      <c r="D55" s="24" t="s">
        <v>78</v>
      </c>
      <c r="E55" s="25">
        <v>1351569335.3000004</v>
      </c>
      <c r="G55" s="21">
        <f t="shared" si="0"/>
        <v>-207374135.30000043</v>
      </c>
    </row>
    <row r="56" spans="1:7" x14ac:dyDescent="0.25">
      <c r="A56" s="31" t="s">
        <v>95</v>
      </c>
      <c r="B56" s="32">
        <v>86592728</v>
      </c>
      <c r="D56" s="26" t="s">
        <v>95</v>
      </c>
      <c r="E56" s="27">
        <v>514596767</v>
      </c>
      <c r="G56" s="21">
        <f t="shared" si="0"/>
        <v>-428004039</v>
      </c>
    </row>
    <row r="57" spans="1:7" x14ac:dyDescent="0.25">
      <c r="A57" s="29" t="s">
        <v>73</v>
      </c>
      <c r="B57" s="30">
        <v>3792333312</v>
      </c>
      <c r="D57" s="26" t="s">
        <v>73</v>
      </c>
      <c r="E57" s="27">
        <v>3867299770</v>
      </c>
      <c r="G57" s="21">
        <f t="shared" si="0"/>
        <v>-74966458</v>
      </c>
    </row>
    <row r="58" spans="1:7" x14ac:dyDescent="0.25">
      <c r="A58" s="31" t="s">
        <v>107</v>
      </c>
      <c r="B58" s="32">
        <v>25046404</v>
      </c>
      <c r="D58" s="26" t="s">
        <v>107</v>
      </c>
      <c r="E58" s="27">
        <v>29940194.899999999</v>
      </c>
      <c r="G58" s="21">
        <f t="shared" si="0"/>
        <v>-4893790.8999999985</v>
      </c>
    </row>
    <row r="59" spans="1:7" x14ac:dyDescent="0.25">
      <c r="A59" s="29" t="s">
        <v>83</v>
      </c>
      <c r="B59" s="30">
        <v>606585984</v>
      </c>
      <c r="D59" s="24" t="s">
        <v>83</v>
      </c>
      <c r="E59" s="25">
        <v>606586010.85433447</v>
      </c>
      <c r="G59" s="21">
        <f t="shared" si="0"/>
        <v>-26.854334473609924</v>
      </c>
    </row>
    <row r="60" spans="1:7" x14ac:dyDescent="0.25">
      <c r="A60" s="29" t="s">
        <v>104</v>
      </c>
      <c r="B60" s="30">
        <v>30904892</v>
      </c>
      <c r="D60" s="24" t="s">
        <v>104</v>
      </c>
      <c r="E60" s="25">
        <v>30904713</v>
      </c>
      <c r="G60" s="21">
        <f t="shared" si="0"/>
        <v>179</v>
      </c>
    </row>
    <row r="61" spans="1:7" x14ac:dyDescent="0.25">
      <c r="A61" s="29"/>
      <c r="B61" s="30"/>
      <c r="D61" s="24" t="s">
        <v>165</v>
      </c>
      <c r="E61" s="25">
        <v>77470000</v>
      </c>
      <c r="G61" s="21">
        <f t="shared" si="0"/>
        <v>-77470000</v>
      </c>
    </row>
    <row r="62" spans="1:7" x14ac:dyDescent="0.25">
      <c r="A62" s="31" t="s">
        <v>72</v>
      </c>
      <c r="B62" s="32">
        <v>4315128320</v>
      </c>
      <c r="D62" s="24" t="s">
        <v>72</v>
      </c>
      <c r="E62" s="25">
        <v>4499328476</v>
      </c>
      <c r="G62" s="21">
        <f t="shared" si="0"/>
        <v>-184200156</v>
      </c>
    </row>
    <row r="63" spans="1:7" x14ac:dyDescent="0.25">
      <c r="A63" s="29" t="s">
        <v>120</v>
      </c>
      <c r="B63" s="30">
        <v>2500000</v>
      </c>
      <c r="D63" s="24" t="s">
        <v>120</v>
      </c>
      <c r="E63" s="25">
        <v>9000000</v>
      </c>
      <c r="G63" s="21">
        <f t="shared" si="0"/>
        <v>-6500000</v>
      </c>
    </row>
    <row r="64" spans="1:7" x14ac:dyDescent="0.25">
      <c r="A64" s="29" t="s">
        <v>77</v>
      </c>
      <c r="B64" s="30">
        <v>1577271424</v>
      </c>
      <c r="D64" s="26" t="s">
        <v>77</v>
      </c>
      <c r="E64" s="27">
        <v>1880329531.9182746</v>
      </c>
      <c r="G64" s="21">
        <f t="shared" si="0"/>
        <v>-303058107.91827464</v>
      </c>
    </row>
    <row r="65" spans="1:7" x14ac:dyDescent="0.25">
      <c r="A65" s="31" t="s">
        <v>105</v>
      </c>
      <c r="B65" s="32">
        <v>28800000</v>
      </c>
      <c r="D65" s="26" t="s">
        <v>105</v>
      </c>
      <c r="E65" s="27">
        <v>28800000</v>
      </c>
      <c r="G65" s="21">
        <f t="shared" si="0"/>
        <v>0</v>
      </c>
    </row>
    <row r="66" spans="1:7" x14ac:dyDescent="0.25">
      <c r="A66" s="31" t="s">
        <v>112</v>
      </c>
      <c r="B66" s="32">
        <v>9194029</v>
      </c>
      <c r="D66" s="26" t="s">
        <v>112</v>
      </c>
      <c r="E66" s="27">
        <v>9411758.0999999996</v>
      </c>
      <c r="G66" s="21">
        <f t="shared" si="0"/>
        <v>-217729.09999999963</v>
      </c>
    </row>
    <row r="67" spans="1:7" x14ac:dyDescent="0.25">
      <c r="A67" s="29" t="s">
        <v>125</v>
      </c>
      <c r="B67" s="30">
        <v>440000</v>
      </c>
      <c r="D67" s="26" t="s">
        <v>125</v>
      </c>
      <c r="E67" s="27">
        <v>440000</v>
      </c>
      <c r="G67" s="21">
        <f t="shared" ref="G67:G76" si="1">B67-E67</f>
        <v>0</v>
      </c>
    </row>
    <row r="68" spans="1:7" x14ac:dyDescent="0.25">
      <c r="A68" s="29" t="s">
        <v>69</v>
      </c>
      <c r="B68" s="30">
        <v>47899942912</v>
      </c>
      <c r="D68" s="26" t="s">
        <v>69</v>
      </c>
      <c r="E68" s="27">
        <v>48811058400.044106</v>
      </c>
      <c r="G68" s="21">
        <f t="shared" si="1"/>
        <v>-911115488.04410553</v>
      </c>
    </row>
    <row r="69" spans="1:7" x14ac:dyDescent="0.25">
      <c r="A69" s="31" t="s">
        <v>84</v>
      </c>
      <c r="B69" s="32">
        <v>603449984</v>
      </c>
      <c r="D69" s="26" t="s">
        <v>84</v>
      </c>
      <c r="E69" s="27">
        <v>603450000</v>
      </c>
      <c r="G69" s="21">
        <f t="shared" si="1"/>
        <v>-16</v>
      </c>
    </row>
    <row r="70" spans="1:7" x14ac:dyDescent="0.25">
      <c r="A70" s="29" t="s">
        <v>131</v>
      </c>
      <c r="B70" s="30">
        <v>74649</v>
      </c>
      <c r="D70" s="26" t="s">
        <v>166</v>
      </c>
      <c r="E70" s="27">
        <v>922872</v>
      </c>
      <c r="G70" s="21">
        <f t="shared" si="1"/>
        <v>-848223</v>
      </c>
    </row>
    <row r="71" spans="1:7" x14ac:dyDescent="0.25">
      <c r="A71" s="31" t="s">
        <v>130</v>
      </c>
      <c r="B71" s="32">
        <v>90000</v>
      </c>
      <c r="D71" s="26" t="s">
        <v>130</v>
      </c>
      <c r="E71" s="27">
        <v>90000</v>
      </c>
      <c r="G71" s="21">
        <f t="shared" si="1"/>
        <v>0</v>
      </c>
    </row>
    <row r="72" spans="1:7" x14ac:dyDescent="0.25">
      <c r="A72" s="31" t="s">
        <v>126</v>
      </c>
      <c r="B72" s="32">
        <v>370000</v>
      </c>
      <c r="D72" s="26" t="s">
        <v>126</v>
      </c>
      <c r="E72" s="27">
        <v>470000</v>
      </c>
      <c r="G72" s="21">
        <f t="shared" si="1"/>
        <v>-100000</v>
      </c>
    </row>
    <row r="73" spans="1:7" x14ac:dyDescent="0.25">
      <c r="A73" s="29" t="s">
        <v>92</v>
      </c>
      <c r="B73" s="30">
        <v>211896096</v>
      </c>
      <c r="D73" s="24" t="s">
        <v>92</v>
      </c>
      <c r="E73" s="25">
        <v>379443436</v>
      </c>
      <c r="G73" s="21">
        <f t="shared" si="1"/>
        <v>-167547340</v>
      </c>
    </row>
    <row r="74" spans="1:7" x14ac:dyDescent="0.25">
      <c r="A74" s="29" t="s">
        <v>114</v>
      </c>
      <c r="B74" s="30">
        <v>4675000</v>
      </c>
      <c r="D74" s="24" t="s">
        <v>114</v>
      </c>
      <c r="E74" s="25">
        <v>5675000</v>
      </c>
      <c r="G74" s="21">
        <f t="shared" si="1"/>
        <v>-1000000</v>
      </c>
    </row>
    <row r="75" spans="1:7" x14ac:dyDescent="0.25">
      <c r="A75" s="31" t="s">
        <v>79</v>
      </c>
      <c r="B75" s="32">
        <v>927504128</v>
      </c>
      <c r="D75" s="26" t="s">
        <v>79</v>
      </c>
      <c r="E75" s="27">
        <v>923393968.58355463</v>
      </c>
      <c r="G75" s="21">
        <f t="shared" si="1"/>
        <v>4110159.4164453745</v>
      </c>
    </row>
    <row r="76" spans="1:7" x14ac:dyDescent="0.25">
      <c r="A76" s="29" t="s">
        <v>80</v>
      </c>
      <c r="B76" s="30">
        <v>840473280</v>
      </c>
      <c r="D76" s="24" t="s">
        <v>80</v>
      </c>
      <c r="E76" s="25">
        <v>925238347</v>
      </c>
      <c r="G76" s="21">
        <f t="shared" si="1"/>
        <v>-84765067</v>
      </c>
    </row>
  </sheetData>
  <autoFilter ref="D1:E76">
    <sortState ref="D2:E77">
      <sortCondition ref="D1:D77"/>
    </sortState>
  </autoFilter>
  <conditionalFormatting sqref="A7:B7 A9:B9 A11:B11 A13:B13 A15:B15 A17:B17 A19:B19 A21:B21 A23:B23 A25:B25 A27:B27 A29:B29 A32:B32 A34:B34 A39:B39 A41:B41 A43:B43 A45:B45 A50:B50 A52:B52 A54:B54 A56:B56 A58:B58 A63:B63 A65:B65 A67:B67 A69:B69 A71:B71 A73:B73 A75:B75 A36:B37 A47:B48 A60:B61">
    <cfRule type="expression" dxfId="5" priority="1">
      <formula>MOD(ROW(),2)=1</formula>
    </cfRule>
    <cfRule type="expression" dxfId="4" priority="2">
      <formula>MOD(ROW(),1)=1</formula>
    </cfRule>
  </conditionalFormatting>
  <conditionalFormatting sqref="A3:B3">
    <cfRule type="expression" dxfId="3" priority="5">
      <formula>MOD(ROW(),2)=1</formula>
    </cfRule>
    <cfRule type="expression" dxfId="2" priority="6">
      <formula>MOD(ROW(),1)=1</formula>
    </cfRule>
  </conditionalFormatting>
  <conditionalFormatting sqref="A5:B5">
    <cfRule type="expression" dxfId="1" priority="3">
      <formula>MOD(ROW(),2)=1</formula>
    </cfRule>
    <cfRule type="expression" dxfId="0" priority="4">
      <formula>MOD(ROW(),1)=1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" workbookViewId="0">
      <selection activeCell="G21" sqref="G21"/>
    </sheetView>
  </sheetViews>
  <sheetFormatPr defaultRowHeight="15" x14ac:dyDescent="0.25"/>
  <cols>
    <col min="1" max="1" width="30.7109375" customWidth="1"/>
    <col min="2" max="2" width="37" customWidth="1"/>
    <col min="5" max="5" width="16" customWidth="1"/>
    <col min="6" max="6" width="21.85546875" customWidth="1"/>
    <col min="7" max="7" width="28.7109375" customWidth="1"/>
  </cols>
  <sheetData>
    <row r="1" spans="1:7" x14ac:dyDescent="0.25">
      <c r="A1" t="s">
        <v>183</v>
      </c>
      <c r="B1" t="s">
        <v>184</v>
      </c>
      <c r="E1" t="s">
        <v>183</v>
      </c>
      <c r="F1" t="s">
        <v>184</v>
      </c>
    </row>
    <row r="2" spans="1:7" x14ac:dyDescent="0.25">
      <c r="A2" s="33" t="s">
        <v>149</v>
      </c>
      <c r="B2" s="34">
        <v>160718474</v>
      </c>
      <c r="E2" s="37" t="s">
        <v>149</v>
      </c>
      <c r="F2" s="38">
        <v>100718472</v>
      </c>
      <c r="G2" s="23">
        <f>B2-F2</f>
        <v>60000002</v>
      </c>
    </row>
    <row r="3" spans="1:7" x14ac:dyDescent="0.25">
      <c r="A3" s="33" t="s">
        <v>134</v>
      </c>
      <c r="B3" s="34">
        <v>4052000</v>
      </c>
      <c r="E3" s="37" t="s">
        <v>134</v>
      </c>
      <c r="F3" s="38">
        <v>552000</v>
      </c>
      <c r="G3" s="23">
        <f t="shared" ref="G3:G21" si="0">B3-F3</f>
        <v>3500000</v>
      </c>
    </row>
    <row r="4" spans="1:7" x14ac:dyDescent="0.25">
      <c r="A4" s="35" t="s">
        <v>135</v>
      </c>
      <c r="B4" s="36">
        <v>2043989112</v>
      </c>
      <c r="E4" s="22" t="s">
        <v>135</v>
      </c>
      <c r="F4" s="2">
        <v>951174144</v>
      </c>
      <c r="G4" s="23">
        <f t="shared" si="0"/>
        <v>1092814968</v>
      </c>
    </row>
    <row r="5" spans="1:7" x14ac:dyDescent="0.25">
      <c r="A5" s="33" t="s">
        <v>136</v>
      </c>
      <c r="B5" s="34">
        <v>1850110780</v>
      </c>
      <c r="E5" s="37" t="s">
        <v>136</v>
      </c>
      <c r="F5" s="38">
        <v>1591024000</v>
      </c>
      <c r="G5" s="23">
        <f t="shared" si="0"/>
        <v>259086780</v>
      </c>
    </row>
    <row r="6" spans="1:7" x14ac:dyDescent="0.25">
      <c r="A6" s="35" t="s">
        <v>150</v>
      </c>
      <c r="B6" s="36">
        <v>412359237</v>
      </c>
      <c r="E6" s="37" t="s">
        <v>150</v>
      </c>
      <c r="F6" s="38">
        <v>73359240</v>
      </c>
      <c r="G6" s="23">
        <f t="shared" si="0"/>
        <v>338999997</v>
      </c>
    </row>
    <row r="7" spans="1:7" x14ac:dyDescent="0.25">
      <c r="A7" s="35" t="s">
        <v>144</v>
      </c>
      <c r="B7" s="36">
        <v>269654159</v>
      </c>
      <c r="E7" s="22" t="s">
        <v>144</v>
      </c>
      <c r="F7" s="2">
        <v>9455334</v>
      </c>
      <c r="G7" s="23">
        <f t="shared" si="0"/>
        <v>260198825</v>
      </c>
    </row>
    <row r="8" spans="1:7" x14ac:dyDescent="0.25">
      <c r="A8" s="33" t="s">
        <v>128</v>
      </c>
      <c r="B8" s="34">
        <v>1475000</v>
      </c>
      <c r="E8" s="37" t="s">
        <v>128</v>
      </c>
      <c r="F8" s="38">
        <v>1475000</v>
      </c>
      <c r="G8" s="23">
        <f t="shared" si="0"/>
        <v>0</v>
      </c>
    </row>
    <row r="9" spans="1:7" x14ac:dyDescent="0.25">
      <c r="A9" s="35" t="s">
        <v>137</v>
      </c>
      <c r="B9" s="36">
        <v>445894.40069999994</v>
      </c>
      <c r="E9" s="22" t="s">
        <v>137</v>
      </c>
      <c r="F9" s="2">
        <v>455781.78125</v>
      </c>
      <c r="G9" s="23">
        <f t="shared" si="0"/>
        <v>-9887.3805500000599</v>
      </c>
    </row>
    <row r="10" spans="1:7" x14ac:dyDescent="0.25">
      <c r="A10" s="35" t="s">
        <v>138</v>
      </c>
      <c r="B10" s="36">
        <v>45000000</v>
      </c>
      <c r="E10" s="37" t="s">
        <v>138</v>
      </c>
      <c r="F10" s="38">
        <v>40500000</v>
      </c>
      <c r="G10" s="23">
        <f t="shared" si="0"/>
        <v>4500000</v>
      </c>
    </row>
    <row r="11" spans="1:7" x14ac:dyDescent="0.25">
      <c r="A11" s="33" t="s">
        <v>167</v>
      </c>
      <c r="B11" s="34">
        <v>69853305</v>
      </c>
      <c r="E11" s="37" t="s">
        <v>187</v>
      </c>
      <c r="F11" s="38"/>
      <c r="G11" s="23">
        <f t="shared" si="0"/>
        <v>69853305</v>
      </c>
    </row>
    <row r="12" spans="1:7" x14ac:dyDescent="0.25">
      <c r="A12" s="35" t="s">
        <v>139</v>
      </c>
      <c r="B12" s="36">
        <v>75296422</v>
      </c>
      <c r="E12" s="22" t="s">
        <v>139</v>
      </c>
      <c r="F12" s="2">
        <v>75296424</v>
      </c>
      <c r="G12" s="23">
        <f t="shared" si="0"/>
        <v>-2</v>
      </c>
    </row>
    <row r="13" spans="1:7" x14ac:dyDescent="0.25">
      <c r="A13" s="35" t="s">
        <v>145</v>
      </c>
      <c r="B13" s="36">
        <v>1519000</v>
      </c>
      <c r="E13" s="22" t="s">
        <v>145</v>
      </c>
      <c r="F13" s="2">
        <v>1338000</v>
      </c>
      <c r="G13" s="23">
        <f t="shared" si="0"/>
        <v>181000</v>
      </c>
    </row>
    <row r="14" spans="1:7" x14ac:dyDescent="0.25">
      <c r="A14" s="35" t="s">
        <v>168</v>
      </c>
      <c r="B14" s="36">
        <v>3000000</v>
      </c>
      <c r="E14" s="22" t="s">
        <v>188</v>
      </c>
      <c r="F14" s="2"/>
      <c r="G14" s="23">
        <f t="shared" si="0"/>
        <v>3000000</v>
      </c>
    </row>
    <row r="15" spans="1:7" x14ac:dyDescent="0.25">
      <c r="A15" s="35" t="s">
        <v>140</v>
      </c>
      <c r="B15" s="36">
        <v>197422589</v>
      </c>
      <c r="E15" s="37" t="s">
        <v>140</v>
      </c>
      <c r="F15" s="38">
        <v>238427776</v>
      </c>
      <c r="G15" s="23">
        <f t="shared" si="0"/>
        <v>-41005187</v>
      </c>
    </row>
    <row r="16" spans="1:7" x14ac:dyDescent="0.25">
      <c r="A16" s="33" t="s">
        <v>169</v>
      </c>
      <c r="B16" s="34">
        <v>1800000</v>
      </c>
      <c r="E16" s="37" t="s">
        <v>189</v>
      </c>
      <c r="F16" s="38"/>
      <c r="G16" s="23">
        <f t="shared" si="0"/>
        <v>1800000</v>
      </c>
    </row>
    <row r="17" spans="1:7" x14ac:dyDescent="0.25">
      <c r="A17" s="33" t="s">
        <v>141</v>
      </c>
      <c r="B17" s="34">
        <v>3197470000</v>
      </c>
      <c r="E17" s="22" t="s">
        <v>141</v>
      </c>
      <c r="F17" s="2">
        <v>3197469952</v>
      </c>
      <c r="G17" s="23">
        <f t="shared" si="0"/>
        <v>48</v>
      </c>
    </row>
    <row r="18" spans="1:7" x14ac:dyDescent="0.25">
      <c r="A18" s="33" t="s">
        <v>142</v>
      </c>
      <c r="B18" s="34">
        <v>218443108</v>
      </c>
      <c r="E18" s="22" t="s">
        <v>142</v>
      </c>
      <c r="F18" s="2">
        <v>194443104</v>
      </c>
      <c r="G18" s="23">
        <f t="shared" si="0"/>
        <v>24000004</v>
      </c>
    </row>
    <row r="19" spans="1:7" x14ac:dyDescent="0.25">
      <c r="A19" s="33" t="s">
        <v>143</v>
      </c>
      <c r="B19" s="34">
        <v>371443841</v>
      </c>
      <c r="E19" s="22" t="s">
        <v>143</v>
      </c>
      <c r="F19" s="2">
        <v>1000000</v>
      </c>
      <c r="G19" s="23">
        <f t="shared" si="0"/>
        <v>370443841</v>
      </c>
    </row>
    <row r="20" spans="1:7" x14ac:dyDescent="0.25">
      <c r="A20" s="33" t="s">
        <v>170</v>
      </c>
      <c r="B20" s="34">
        <v>43500000</v>
      </c>
      <c r="E20" s="22" t="s">
        <v>185</v>
      </c>
      <c r="F20" s="2">
        <v>44000000</v>
      </c>
      <c r="G20" s="23">
        <f t="shared" si="0"/>
        <v>-500000</v>
      </c>
    </row>
    <row r="21" spans="1:7" x14ac:dyDescent="0.25">
      <c r="A21" s="35" t="s">
        <v>171</v>
      </c>
      <c r="B21" s="36">
        <v>4855000</v>
      </c>
      <c r="E21" s="37" t="s">
        <v>186</v>
      </c>
      <c r="F21" s="38">
        <v>1070000</v>
      </c>
      <c r="G21" s="23">
        <f t="shared" si="0"/>
        <v>3785000</v>
      </c>
    </row>
  </sheetData>
  <autoFilter ref="E1:F1">
    <sortState ref="E2:F18">
      <sortCondition ref="E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E9A6B1D251941A33418BD1C46C22C" ma:contentTypeVersion="10" ma:contentTypeDescription="Create a new document." ma:contentTypeScope="" ma:versionID="3620be16a2688bb51575087ec4adb494">
  <xsd:schema xmlns:xsd="http://www.w3.org/2001/XMLSchema" xmlns:xs="http://www.w3.org/2001/XMLSchema" xmlns:p="http://schemas.microsoft.com/office/2006/metadata/properties" xmlns:ns3="d2097db6-0259-4c72-807f-e16e2c41a9e5" targetNamespace="http://schemas.microsoft.com/office/2006/metadata/properties" ma:root="true" ma:fieldsID="e4dbd221e42dedf5048a7569ca6ef545" ns3:_="">
    <xsd:import namespace="d2097db6-0259-4c72-807f-e16e2c41a9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97db6-0259-4c72-807f-e16e2c41a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165DDC-BC00-4670-BC6C-3DCCC065F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A6B59-2FC1-4BD7-B98D-3B4CB1D87DE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d2097db6-0259-4c72-807f-e16e2c41a9e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E4B7E7-4487-4751-A30D-5A581E9E7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97db6-0259-4c72-807f-e16e2c41a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 Steel Objections</vt:lpstr>
      <vt:lpstr>T2 Aluminum Objections</vt:lpstr>
      <vt:lpstr>Fig 1 Top Three Objectors</vt:lpstr>
      <vt:lpstr>T3 Steel Country Analysis</vt:lpstr>
      <vt:lpstr>T4 Aluminum Country Analysis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CMcDaniel@mercatus.gmu.edu</dc:creator>
  <cp:lastModifiedBy>Andrea O'Sullivan</cp:lastModifiedBy>
  <dcterms:created xsi:type="dcterms:W3CDTF">2019-01-25T20:39:30Z</dcterms:created>
  <dcterms:modified xsi:type="dcterms:W3CDTF">2019-08-21T10:37:05Z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0x010100E84E9A6B1D251941A33418BD1C46C22C</vt:lpwstr>
  </property>
</Properties>
</file>